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СПО\"/>
    </mc:Choice>
  </mc:AlternateContent>
  <bookViews>
    <workbookView xWindow="0" yWindow="0" windowWidth="28800" windowHeight="11835"/>
  </bookViews>
  <sheets>
    <sheet name="Титул" sheetId="15" r:id="rId1"/>
    <sheet name="График" sheetId="13" r:id="rId2"/>
    <sheet name="38.02.01 Экономика и БУ" sheetId="14" r:id="rId3"/>
  </sheets>
  <definedNames>
    <definedName name="_xlnm._FilterDatabase" localSheetId="2" hidden="1">'38.02.01 Экономика и БУ'!$A$1:$V$7</definedName>
    <definedName name="_xlnm.Print_Titles" localSheetId="2">'38.02.01 Экономика и БУ'!$1:$6</definedName>
    <definedName name="_xlnm.Print_Area" localSheetId="1">График!$A$1:$BK$22</definedName>
    <definedName name="_xlnm.Print_Area" localSheetId="0">Титул!$B$3:$AW$46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4" l="1"/>
  <c r="L73" i="14"/>
  <c r="K73" i="14"/>
  <c r="J73" i="14"/>
  <c r="I73" i="14"/>
  <c r="H73" i="14"/>
  <c r="L38" i="14" l="1"/>
  <c r="J9" i="14"/>
  <c r="J38" i="14"/>
  <c r="H8" i="14" l="1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I9" i="14"/>
  <c r="H9" i="14"/>
  <c r="G9" i="14"/>
  <c r="F9" i="14"/>
  <c r="E9" i="14"/>
  <c r="D9" i="14"/>
  <c r="C9" i="14"/>
  <c r="V38" i="14" l="1"/>
  <c r="T38" i="14" l="1"/>
  <c r="R38" i="14"/>
  <c r="P38" i="14"/>
  <c r="O38" i="14"/>
  <c r="N38" i="14"/>
  <c r="M38" i="14"/>
  <c r="K38" i="14"/>
  <c r="I38" i="14"/>
  <c r="H38" i="14"/>
  <c r="M68" i="14" l="1"/>
  <c r="L68" i="14"/>
  <c r="K68" i="14"/>
  <c r="J68" i="14"/>
  <c r="I68" i="14"/>
  <c r="H68" i="14"/>
  <c r="J66" i="14"/>
  <c r="H66" i="14" s="1"/>
  <c r="J64" i="14"/>
  <c r="J63" i="14"/>
  <c r="P63" i="14" s="1"/>
  <c r="J62" i="14"/>
  <c r="J61" i="14"/>
  <c r="P61" i="14" s="1"/>
  <c r="W60" i="14"/>
  <c r="V60" i="14"/>
  <c r="U60" i="14"/>
  <c r="T60" i="14"/>
  <c r="S60" i="14"/>
  <c r="R60" i="14"/>
  <c r="O60" i="14"/>
  <c r="N60" i="14"/>
  <c r="M60" i="14"/>
  <c r="L60" i="14"/>
  <c r="K60" i="14"/>
  <c r="I60" i="14"/>
  <c r="D60" i="14"/>
  <c r="C60" i="14"/>
  <c r="J59" i="14"/>
  <c r="T59" i="14" s="1"/>
  <c r="J58" i="14"/>
  <c r="J57" i="14"/>
  <c r="T57" i="14" s="1"/>
  <c r="J56" i="14"/>
  <c r="J55" i="14"/>
  <c r="T55" i="14" s="1"/>
  <c r="S54" i="14"/>
  <c r="R54" i="14"/>
  <c r="Q54" i="14"/>
  <c r="P54" i="14"/>
  <c r="O54" i="14"/>
  <c r="N54" i="14"/>
  <c r="M54" i="14"/>
  <c r="L54" i="14"/>
  <c r="K54" i="14"/>
  <c r="I54" i="14"/>
  <c r="D54" i="14"/>
  <c r="C54" i="14"/>
  <c r="J53" i="14"/>
  <c r="V53" i="14" s="1"/>
  <c r="J52" i="14"/>
  <c r="J51" i="14"/>
  <c r="V51" i="14" s="1"/>
  <c r="S50" i="14"/>
  <c r="R50" i="14"/>
  <c r="Q50" i="14"/>
  <c r="P50" i="14"/>
  <c r="O50" i="14"/>
  <c r="N50" i="14"/>
  <c r="M50" i="14"/>
  <c r="L50" i="14"/>
  <c r="K50" i="14"/>
  <c r="I50" i="14"/>
  <c r="D50" i="14"/>
  <c r="C50" i="14"/>
  <c r="J49" i="14"/>
  <c r="H49" i="14" s="1"/>
  <c r="J48" i="14"/>
  <c r="R48" i="14" s="1"/>
  <c r="J47" i="14"/>
  <c r="J46" i="14"/>
  <c r="R46" i="14" s="1"/>
  <c r="J45" i="14"/>
  <c r="W44" i="14"/>
  <c r="V44" i="14"/>
  <c r="T44" i="14"/>
  <c r="Q44" i="14"/>
  <c r="P44" i="14"/>
  <c r="O44" i="14"/>
  <c r="N44" i="14"/>
  <c r="M44" i="14"/>
  <c r="L44" i="14"/>
  <c r="K44" i="14"/>
  <c r="I44" i="14"/>
  <c r="D44" i="14"/>
  <c r="C44" i="14"/>
  <c r="J43" i="14"/>
  <c r="R43" i="14" s="1"/>
  <c r="J42" i="14"/>
  <c r="J41" i="14"/>
  <c r="R41" i="14" s="1"/>
  <c r="J40" i="14"/>
  <c r="W39" i="14"/>
  <c r="V39" i="14"/>
  <c r="U39" i="14"/>
  <c r="T39" i="14"/>
  <c r="Q39" i="14"/>
  <c r="P39" i="14"/>
  <c r="O39" i="14"/>
  <c r="N39" i="14"/>
  <c r="M39" i="14"/>
  <c r="L39" i="14"/>
  <c r="K39" i="14"/>
  <c r="I39" i="14"/>
  <c r="D39" i="14"/>
  <c r="C39" i="14"/>
  <c r="J37" i="14"/>
  <c r="J36" i="14"/>
  <c r="T36" i="14" s="1"/>
  <c r="J35" i="14"/>
  <c r="J34" i="14"/>
  <c r="R34" i="14" s="1"/>
  <c r="J33" i="14"/>
  <c r="J32" i="14"/>
  <c r="P32" i="14" s="1"/>
  <c r="J31" i="14"/>
  <c r="J30" i="14"/>
  <c r="T30" i="14" s="1"/>
  <c r="J29" i="14"/>
  <c r="J28" i="14"/>
  <c r="V28" i="14" s="1"/>
  <c r="J27" i="14"/>
  <c r="J26" i="14"/>
  <c r="P26" i="14" s="1"/>
  <c r="J25" i="14"/>
  <c r="J24" i="14"/>
  <c r="R24" i="14" s="1"/>
  <c r="J23" i="14"/>
  <c r="O22" i="14"/>
  <c r="N22" i="14"/>
  <c r="M22" i="14"/>
  <c r="L22" i="14"/>
  <c r="K22" i="14"/>
  <c r="I22" i="14"/>
  <c r="D22" i="14"/>
  <c r="C22" i="14"/>
  <c r="J21" i="14"/>
  <c r="V21" i="14" s="1"/>
  <c r="V17" i="14" s="1"/>
  <c r="J20" i="14"/>
  <c r="J19" i="14"/>
  <c r="T19" i="14" s="1"/>
  <c r="T17" i="14" s="1"/>
  <c r="J18" i="14"/>
  <c r="O17" i="14"/>
  <c r="N17" i="14"/>
  <c r="M17" i="14"/>
  <c r="L17" i="14"/>
  <c r="K17" i="14"/>
  <c r="I17" i="14"/>
  <c r="D17" i="14"/>
  <c r="C17" i="14"/>
  <c r="T16" i="14"/>
  <c r="T10" i="14" s="1"/>
  <c r="J16" i="14"/>
  <c r="H16" i="14"/>
  <c r="J15" i="14"/>
  <c r="H15" i="14"/>
  <c r="J14" i="14"/>
  <c r="H14" i="14"/>
  <c r="J13" i="14"/>
  <c r="P12" i="14"/>
  <c r="J12" i="14"/>
  <c r="H12" i="14"/>
  <c r="J11" i="14"/>
  <c r="R10" i="14"/>
  <c r="O10" i="14"/>
  <c r="N10" i="14"/>
  <c r="M10" i="14"/>
  <c r="L10" i="14"/>
  <c r="K10" i="14"/>
  <c r="I10" i="14"/>
  <c r="D10" i="14"/>
  <c r="C10" i="14"/>
  <c r="D38" i="14" l="1"/>
  <c r="C38" i="14"/>
  <c r="N8" i="14"/>
  <c r="H46" i="14"/>
  <c r="H48" i="14"/>
  <c r="H51" i="14"/>
  <c r="H53" i="14"/>
  <c r="H61" i="14"/>
  <c r="H63" i="14"/>
  <c r="L8" i="14"/>
  <c r="I8" i="14"/>
  <c r="H19" i="14"/>
  <c r="H21" i="14"/>
  <c r="H24" i="14"/>
  <c r="H26" i="14"/>
  <c r="H28" i="14"/>
  <c r="H30" i="14"/>
  <c r="H32" i="14"/>
  <c r="H34" i="14"/>
  <c r="H36" i="14"/>
  <c r="H41" i="14"/>
  <c r="H43" i="14"/>
  <c r="H55" i="14"/>
  <c r="H57" i="14"/>
  <c r="H59" i="14"/>
  <c r="R40" i="14"/>
  <c r="H40" i="14"/>
  <c r="R42" i="14"/>
  <c r="H42" i="14"/>
  <c r="T56" i="14"/>
  <c r="H56" i="14"/>
  <c r="H54" i="14" s="1"/>
  <c r="J54" i="14"/>
  <c r="T58" i="14"/>
  <c r="H58" i="14"/>
  <c r="P11" i="14"/>
  <c r="P10" i="14" s="1"/>
  <c r="H11" i="14"/>
  <c r="J10" i="14"/>
  <c r="V13" i="14"/>
  <c r="V10" i="14" s="1"/>
  <c r="H13" i="14"/>
  <c r="P18" i="14"/>
  <c r="P17" i="14" s="1"/>
  <c r="H18" i="14"/>
  <c r="J17" i="14"/>
  <c r="R20" i="14"/>
  <c r="R17" i="14" s="1"/>
  <c r="H20" i="14"/>
  <c r="P23" i="14"/>
  <c r="H23" i="14"/>
  <c r="J22" i="14"/>
  <c r="T25" i="14"/>
  <c r="H25" i="14"/>
  <c r="P27" i="14"/>
  <c r="H27" i="14"/>
  <c r="V29" i="14"/>
  <c r="H29" i="14"/>
  <c r="T31" i="14"/>
  <c r="H31" i="14"/>
  <c r="R33" i="14"/>
  <c r="R22" i="14" s="1"/>
  <c r="H33" i="14"/>
  <c r="T35" i="14"/>
  <c r="H35" i="14"/>
  <c r="V37" i="14"/>
  <c r="H37" i="14"/>
  <c r="J39" i="14"/>
  <c r="R45" i="14"/>
  <c r="H45" i="14"/>
  <c r="J44" i="14"/>
  <c r="R47" i="14"/>
  <c r="H47" i="14"/>
  <c r="V52" i="14"/>
  <c r="V50" i="14" s="1"/>
  <c r="H52" i="14"/>
  <c r="J50" i="14"/>
  <c r="P62" i="14"/>
  <c r="H62" i="14"/>
  <c r="J60" i="14"/>
  <c r="P64" i="14"/>
  <c r="H64" i="14"/>
  <c r="BE21" i="13"/>
  <c r="BB21" i="13"/>
  <c r="AY21" i="13"/>
  <c r="AQ20" i="13"/>
  <c r="AJ20" i="13"/>
  <c r="AC20" i="13"/>
  <c r="T20" i="13"/>
  <c r="Q20" i="13"/>
  <c r="K20" i="13"/>
  <c r="E20" i="13"/>
  <c r="B20" i="13"/>
  <c r="BH20" i="13" s="1"/>
  <c r="AQ19" i="13"/>
  <c r="AQ21" i="13" s="1"/>
  <c r="AJ19" i="13"/>
  <c r="AJ21" i="13" s="1"/>
  <c r="AC19" i="13"/>
  <c r="AC21" i="13" s="1"/>
  <c r="T19" i="13"/>
  <c r="T21" i="13" s="1"/>
  <c r="Q19" i="13"/>
  <c r="K19" i="13"/>
  <c r="E19" i="13" s="1"/>
  <c r="E21" i="13" s="1"/>
  <c r="B19" i="13"/>
  <c r="B21" i="13" s="1"/>
  <c r="H60" i="14" l="1"/>
  <c r="H50" i="14"/>
  <c r="R44" i="14"/>
  <c r="H22" i="14"/>
  <c r="H10" i="14"/>
  <c r="T54" i="14"/>
  <c r="P60" i="14"/>
  <c r="M8" i="14"/>
  <c r="V22" i="14"/>
  <c r="T22" i="14"/>
  <c r="R39" i="14"/>
  <c r="H44" i="14"/>
  <c r="O8" i="14"/>
  <c r="K8" i="14"/>
  <c r="P22" i="14"/>
  <c r="H17" i="14"/>
  <c r="H39" i="14"/>
  <c r="BH19" i="13"/>
  <c r="BH21" i="13" s="1"/>
  <c r="R8" i="14" l="1"/>
  <c r="P8" i="14"/>
  <c r="T8" i="14"/>
  <c r="J8" i="14"/>
  <c r="V8" i="14"/>
</calcChain>
</file>

<file path=xl/sharedStrings.xml><?xml version="1.0" encoding="utf-8"?>
<sst xmlns="http://schemas.openxmlformats.org/spreadsheetml/2006/main" count="425" uniqueCount="263">
  <si>
    <t>Индекс</t>
  </si>
  <si>
    <t>Наименование циклов дисциплин, профессиональных модулей, МКД, практик</t>
  </si>
  <si>
    <t>Формы промежуточной аттестации</t>
  </si>
  <si>
    <t>Объем образовательной нагрузки</t>
  </si>
  <si>
    <t>Учебная нагрузка обучающихся</t>
  </si>
  <si>
    <t>Распределение учебной нагрузки по курсам и семестра  (час. в семестр)</t>
  </si>
  <si>
    <t>Зачет с оценкой</t>
  </si>
  <si>
    <t>Зачеты</t>
  </si>
  <si>
    <t>Экзамены</t>
  </si>
  <si>
    <t>2 курс</t>
  </si>
  <si>
    <t>Консультации</t>
  </si>
  <si>
    <t>Промежуточная аттестация</t>
  </si>
  <si>
    <t>1 семестр</t>
  </si>
  <si>
    <t>2 семестр</t>
  </si>
  <si>
    <t>4 семестр</t>
  </si>
  <si>
    <t>Всего учебных занятий</t>
  </si>
  <si>
    <t>Курсовые работы</t>
  </si>
  <si>
    <t>История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</si>
  <si>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</si>
  <si>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</si>
  <si>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</si>
  <si>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</si>
  <si>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</si>
  <si>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</si>
  <si>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</si>
  <si>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</si>
  <si>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</si>
  <si>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</si>
  <si>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Деловые коммуникации</t>
  </si>
  <si>
    <t>ОГСЭ.06</t>
  </si>
  <si>
    <t>Физическая культура/Адаптивная физическая культура</t>
  </si>
  <si>
    <t>ЕН.00</t>
  </si>
  <si>
    <t>Математический и общий естественнонаучный цикл</t>
  </si>
  <si>
    <t>ЕН.01</t>
  </si>
  <si>
    <t>Математика</t>
  </si>
  <si>
    <t>ЕН.02</t>
  </si>
  <si>
    <t>Финансовая математика</t>
  </si>
  <si>
    <t>ЕН.03</t>
  </si>
  <si>
    <t>Экологические основы природопользования</t>
  </si>
  <si>
    <t>ЕН.04</t>
  </si>
  <si>
    <t>Основы исследовательской деятельности</t>
  </si>
  <si>
    <t>ОП.00</t>
  </si>
  <si>
    <t>ОП.01</t>
  </si>
  <si>
    <t>Введение в специальность</t>
  </si>
  <si>
    <t>ОП.02</t>
  </si>
  <si>
    <t>Экономика организации</t>
  </si>
  <si>
    <t>ОП.03</t>
  </si>
  <si>
    <t>Организация работы предприятия (фирмы)</t>
  </si>
  <si>
    <t>ОП.04</t>
  </si>
  <si>
    <t>Основы экономической теории</t>
  </si>
  <si>
    <t>ОП.05</t>
  </si>
  <si>
    <t>Основы бухгалтерского учета</t>
  </si>
  <si>
    <t>ОП.06</t>
  </si>
  <si>
    <t>Основы предпринимательской деятельности</t>
  </si>
  <si>
    <t>ОП.07</t>
  </si>
  <si>
    <t>Правовое обеспечение профессиональной деятельности</t>
  </si>
  <si>
    <t>ОП.08</t>
  </si>
  <si>
    <t>Аудит</t>
  </si>
  <si>
    <t>ОП.09</t>
  </si>
  <si>
    <t>Анализ финансово-хозяйственной деятельности</t>
  </si>
  <si>
    <t>ОП.10</t>
  </si>
  <si>
    <t>Налоги и налогообложение</t>
  </si>
  <si>
    <t>ОП.11</t>
  </si>
  <si>
    <t>Статистика</t>
  </si>
  <si>
    <t>ОП.12</t>
  </si>
  <si>
    <t>Финансы, денежное обращение и кредит</t>
  </si>
  <si>
    <t>ОП.13</t>
  </si>
  <si>
    <t>Документооборот в организации с использованием СЭД</t>
  </si>
  <si>
    <t>ОП.14</t>
  </si>
  <si>
    <t>Информационные технологии в профессиональной деятельности/Адаптивная дисциплина</t>
  </si>
  <si>
    <t>ОП.15</t>
  </si>
  <si>
    <t>Безопасность жизнедеятельности</t>
  </si>
  <si>
    <t>Профессиональный цикл</t>
  </si>
  <si>
    <t>ПМ.00</t>
  </si>
  <si>
    <t>ПМ.01</t>
  </si>
  <si>
    <t>МДК.01.01</t>
  </si>
  <si>
    <t>УП.01</t>
  </si>
  <si>
    <t>Учебная практика</t>
  </si>
  <si>
    <t>ПП.01</t>
  </si>
  <si>
    <t xml:space="preserve">Производственная практика </t>
  </si>
  <si>
    <t>Экзамен по модулю</t>
  </si>
  <si>
    <t>ПМ.02</t>
  </si>
  <si>
    <t>МДК.02.01.</t>
  </si>
  <si>
    <t>МДК.02.02</t>
  </si>
  <si>
    <t>УП.02</t>
  </si>
  <si>
    <t>ПП.02</t>
  </si>
  <si>
    <t>ПМ.03</t>
  </si>
  <si>
    <t>Проведение расчетов с бюджетом и внебюджетными фондами</t>
  </si>
  <si>
    <t>МДК.03.01.</t>
  </si>
  <si>
    <t>УП.03</t>
  </si>
  <si>
    <t xml:space="preserve">Учебная практика </t>
  </si>
  <si>
    <t>ПМ.04</t>
  </si>
  <si>
    <t>Составление и использование бухгалтерской отчетности</t>
  </si>
  <si>
    <t>МДК.04.01.</t>
  </si>
  <si>
    <t>Технология составления бухгалтерской отчетности</t>
  </si>
  <si>
    <t>Основы анализа бухгалтерской отчетности</t>
  </si>
  <si>
    <t>УП.04</t>
  </si>
  <si>
    <t>Квалификационный экзамен</t>
  </si>
  <si>
    <t>Всего</t>
  </si>
  <si>
    <t>ГИА</t>
  </si>
  <si>
    <t>Самостоятельная учебная работа (вкл. инд пр.)</t>
  </si>
  <si>
    <t>ПМ.01.ЭК</t>
  </si>
  <si>
    <t>ПМ.02.ЭК</t>
  </si>
  <si>
    <t>ПМ.03.ЭК</t>
  </si>
  <si>
    <t>ПМ.04.ЭК</t>
  </si>
  <si>
    <t>экз</t>
  </si>
  <si>
    <t>зач с оц</t>
  </si>
  <si>
    <t>зач</t>
  </si>
  <si>
    <t>3 семестр</t>
  </si>
  <si>
    <t>Выполнение работ по профессии "Кассир" (квалификационный экзамен)</t>
  </si>
  <si>
    <t>УТВЕРЖДАЮ</t>
  </si>
  <si>
    <t xml:space="preserve">                                                                                               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</si>
  <si>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</si>
  <si>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</si>
  <si>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</si>
  <si>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 xml:space="preserve">                                                                       наименование специальности</t>
  </si>
  <si>
    <t>Согласовано: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</si>
  <si>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</si>
  <si>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</si>
  <si>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</si>
  <si>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</si>
  <si>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</si>
  <si>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</si>
  <si>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</si>
  <si>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</si>
  <si>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</si>
  <si>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</si>
  <si>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</si>
  <si>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</si>
  <si>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</si>
  <si>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</si>
  <si>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</si>
  <si>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</si>
  <si>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</si>
  <si>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</si>
  <si>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</si>
  <si>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</si>
  <si>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</si>
  <si>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</si>
  <si>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</si>
  <si>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</si>
  <si>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</si>
  <si>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</si>
  <si>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</si>
  <si>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</si>
  <si>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</si>
  <si>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</si>
  <si>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</si>
  <si>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</si>
  <si>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</si>
  <si>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</si>
  <si>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</si>
  <si>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</si>
  <si>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</si>
  <si>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</si>
  <si>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</si>
  <si>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</si>
  <si>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</si>
  <si>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</si>
  <si>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</si>
  <si>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</si>
  <si>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</si>
  <si>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</si>
  <si>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К</t>
  </si>
  <si>
    <t>ПА</t>
  </si>
  <si>
    <t>II</t>
  </si>
  <si>
    <t>У</t>
  </si>
  <si>
    <t>ПС</t>
  </si>
  <si>
    <t>ПД</t>
  </si>
  <si>
    <t>Д</t>
  </si>
  <si>
    <t>Г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</si>
  <si>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</si>
  <si>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</si>
  <si>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</si>
  <si>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</si>
  <si>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</si>
  <si>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</si>
  <si>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</si>
  <si>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</si>
  <si>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</si>
  <si>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</si>
  <si>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</si>
  <si>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</si>
  <si>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</si>
  <si>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</si>
  <si>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Каникулы</t>
  </si>
  <si>
    <t>Производственная практика (по профилю специальности)</t>
  </si>
  <si>
    <t>Производственная практика (преддипломная)</t>
  </si>
  <si>
    <t>Подго-
товка</t>
  </si>
  <si>
    <t>Прове-
дение</t>
  </si>
  <si>
    <t>1 сем</t>
  </si>
  <si>
    <t>2 сем</t>
  </si>
  <si>
    <t>нед.</t>
  </si>
  <si>
    <t>часов</t>
  </si>
  <si>
    <t>38.02.01</t>
  </si>
  <si>
    <t>Экономика и бухгалтерский учет (по отраслям)</t>
  </si>
  <si>
    <t>ПП.04</t>
  </si>
  <si>
    <t>МДК.04.02.</t>
  </si>
  <si>
    <t>ПМ.05</t>
  </si>
  <si>
    <t>МДК.05.01.</t>
  </si>
  <si>
    <t>УП.05</t>
  </si>
  <si>
    <t>ПП.05</t>
  </si>
  <si>
    <t>ПМ.05.ЭК</t>
  </si>
  <si>
    <t>Общепрофессиональный цикл</t>
  </si>
  <si>
    <t>Лекции</t>
  </si>
  <si>
    <t>Лабораторные и практические занятия, семинары</t>
  </si>
  <si>
    <t>в т.ч. по УД и МКД</t>
  </si>
  <si>
    <t>Во взаимодействии с преподавателем 
(нагрузка на УД и МКД)</t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</si>
  <si>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</si>
  <si>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</si>
  <si>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</si>
  <si>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Практические основы бухгалтерского учета источников фомирования активов организации</t>
  </si>
  <si>
    <t>Бухгалтерская технология проведения и оформления инвентаризации</t>
  </si>
  <si>
    <t>Организация расчетов с бюджетом и внебюджетными фондами</t>
  </si>
  <si>
    <t>Выполнение работ по профессии "Кассир"</t>
  </si>
  <si>
    <t>Государственная итоговая аттестация в форме защиты ВКР и демонстрационного экзамена</t>
  </si>
  <si>
    <t>часы</t>
  </si>
  <si>
    <t>ф.о.</t>
  </si>
  <si>
    <t>Виды деятельности</t>
  </si>
  <si>
    <t>Программа подготовки:    базовая подготовка</t>
  </si>
  <si>
    <t>Уровень образования, необходимый для приема на обучение:    среднее общее образование</t>
  </si>
  <si>
    <t>Квалификация: бухгалтер</t>
  </si>
  <si>
    <t>Форма обучения:  очная</t>
  </si>
  <si>
    <t>Срок обучения:   1 год 10 месяцев</t>
  </si>
  <si>
    <t>Год начала подготовки</t>
  </si>
  <si>
    <t>Федеральный государственный образовательный стандарт СПО</t>
  </si>
  <si>
    <t>Утвержден Приказом Минобрнауки РФ от 05 февраля 2018 г. № 69</t>
  </si>
  <si>
    <t>Документирование хозяйственных операций и ведение бухгалтерского учета активов организации
Ведение бухгалтерского учета источников формирования активов, выполнение работ по инвентаризации активов и финансовых обязательств организации
Проведение расчетов с бюджетом и внебюджетными фондами
Составление и использование бухгалтерской (финансовой) отчетности
Выполнение работ по профессии "Кассир"</t>
  </si>
  <si>
    <t>специальность среднего профессионального образования</t>
  </si>
  <si>
    <t>РАБОЧИЙ УЧЕБНЫЙ ПЛАН</t>
  </si>
  <si>
    <t>29 - 30</t>
  </si>
  <si>
    <t>1 - 5</t>
  </si>
  <si>
    <t>Объем ОПОП</t>
  </si>
  <si>
    <t>Обязательная часть</t>
  </si>
  <si>
    <t>Вариативная часть</t>
  </si>
  <si>
    <t>Всего по ОПОП с факультативами</t>
  </si>
  <si>
    <t>Всего по ОПОП без факультативов</t>
  </si>
  <si>
    <t>Факультативные дисциплины</t>
  </si>
  <si>
    <t>ФТД.01</t>
  </si>
  <si>
    <t>ФТД.02</t>
  </si>
  <si>
    <t>ФТД.03</t>
  </si>
  <si>
    <t>ФТД.04</t>
  </si>
  <si>
    <t>ПДП.00</t>
  </si>
  <si>
    <t>ГИА.00</t>
  </si>
  <si>
    <t>ФТД.00</t>
  </si>
  <si>
    <t>Маркетинг</t>
  </si>
  <si>
    <t>Менеджмент</t>
  </si>
  <si>
    <t>Бизнес-планирование</t>
  </si>
  <si>
    <t>Эксплуатация контрольно-кассовой техники</t>
  </si>
  <si>
    <t>1курс</t>
  </si>
  <si>
    <t>Производственная (преддипломная) практика</t>
  </si>
  <si>
    <t>Автономная некоммерческая профессиональная образовательная организация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</si>
  <si>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</si>
  <si>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</si>
  <si>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Руководитель ОПОП</t>
  </si>
  <si>
    <t xml:space="preserve">Начальник учебно-методического управления                                                                                                 </t>
  </si>
  <si>
    <t>Э.00</t>
  </si>
  <si>
    <t>Э.01</t>
  </si>
  <si>
    <t>Элективные дисциплины</t>
  </si>
  <si>
    <t>Технологии бережливого производства</t>
  </si>
  <si>
    <t>_x000D_
О.А. Давыдова</t>
  </si>
  <si>
    <t>Протокол № 64 от 15.02.2024г.</t>
  </si>
  <si>
    <t>"15"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</si>
</sst>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18" fillId="0" borderId="0"/>
    <xf numFmtId="0" fontId="19" fillId="0" borderId="0"/>
    <xf numFmtId="0" fontId="26" fillId="0" borderId="0"/>
    <xf numFmtId="0" fontId="27" fillId="0" borderId="0"/>
  </cellStyleXfs>
  <cellXfs count="28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1"/>
    <xf numFmtId="0" fontId="8" fillId="4" borderId="5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4" borderId="0" xfId="1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1" applyFont="1" applyFill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vertical="top" wrapTex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0" borderId="0" xfId="0" applyFont="1"/>
    <xf numFmtId="0" fontId="3" fillId="0" borderId="6" xfId="1" applyNumberFormat="1" applyFont="1" applyFill="1" applyBorder="1" applyAlignment="1" applyProtection="1">
      <alignment horizontal="left" vertical="center" textRotation="90"/>
      <protection locked="0"/>
    </xf>
    <xf numFmtId="0" fontId="3" fillId="0" borderId="7" xfId="1" applyNumberFormat="1" applyFont="1" applyFill="1" applyBorder="1" applyAlignment="1" applyProtection="1">
      <alignment horizontal="left" vertical="center"/>
      <protection locked="0"/>
    </xf>
    <xf numFmtId="0" fontId="14" fillId="6" borderId="4" xfId="1" applyNumberFormat="1" applyFont="1" applyFill="1" applyBorder="1" applyAlignment="1" applyProtection="1">
      <alignment horizontal="center" vertical="center"/>
      <protection locked="0"/>
    </xf>
    <xf numFmtId="0" fontId="14" fillId="7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4" fillId="8" borderId="4" xfId="1" applyNumberFormat="1" applyFont="1" applyFill="1" applyBorder="1" applyAlignment="1" applyProtection="1">
      <alignment horizontal="center" vertical="center"/>
      <protection locked="0"/>
    </xf>
    <xf numFmtId="0" fontId="14" fillId="9" borderId="4" xfId="1" applyNumberFormat="1" applyFont="1" applyFill="1" applyBorder="1" applyAlignment="1" applyProtection="1">
      <alignment horizontal="center" vertical="center"/>
      <protection locked="0"/>
    </xf>
    <xf numFmtId="0" fontId="14" fillId="2" borderId="4" xfId="1" applyNumberFormat="1" applyFont="1" applyFill="1" applyBorder="1" applyAlignment="1" applyProtection="1">
      <alignment horizontal="center" vertical="center"/>
      <protection locked="0"/>
    </xf>
    <xf numFmtId="0" fontId="14" fillId="10" borderId="4" xfId="1" applyNumberFormat="1" applyFont="1" applyFill="1" applyBorder="1" applyAlignment="1" applyProtection="1">
      <alignment horizontal="center" vertical="center"/>
      <protection locked="0"/>
    </xf>
    <xf numFmtId="0" fontId="14" fillId="3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49" fontId="3" fillId="11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13" fillId="0" borderId="4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0" borderId="3" xfId="0" applyFont="1" applyFill="1" applyBorder="1" applyAlignment="1">
      <alignment horizontal="left" vertical="center"/>
    </xf>
    <xf numFmtId="0" fontId="21" fillId="12" borderId="3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center" vertical="center"/>
    </xf>
    <xf numFmtId="1" fontId="22" fillId="12" borderId="4" xfId="0" applyNumberFormat="1" applyFont="1" applyFill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1" fontId="1" fillId="13" borderId="4" xfId="0" applyNumberFormat="1" applyFont="1" applyFill="1" applyBorder="1" applyAlignment="1">
      <alignment horizontal="center" vertical="center"/>
    </xf>
    <xf numFmtId="0" fontId="9" fillId="4" borderId="0" xfId="1" applyFont="1" applyFill="1" applyBorder="1" applyAlignment="1" applyProtection="1">
      <alignment horizontal="left" vertical="top"/>
      <protection locked="0"/>
    </xf>
    <xf numFmtId="0" fontId="8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4" borderId="0" xfId="2" applyFont="1" applyFill="1" applyBorder="1" applyAlignment="1" applyProtection="1">
      <alignment horizontal="left" vertical="center"/>
      <protection locked="0"/>
    </xf>
    <xf numFmtId="0" fontId="7" fillId="4" borderId="0" xfId="2" applyFont="1" applyFill="1" applyBorder="1" applyAlignment="1" applyProtection="1">
      <alignment vertical="center"/>
      <protection locked="0"/>
    </xf>
    <xf numFmtId="0" fontId="8" fillId="0" borderId="0" xfId="1" applyFont="1" applyAlignment="1"/>
    <xf numFmtId="0" fontId="8" fillId="0" borderId="0" xfId="1" applyFont="1" applyBorder="1"/>
    <xf numFmtId="0" fontId="8" fillId="0" borderId="0" xfId="1" applyFont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vertical="top"/>
      <protection locked="0"/>
    </xf>
    <xf numFmtId="0" fontId="7" fillId="4" borderId="0" xfId="1" applyFont="1" applyFill="1" applyBorder="1" applyAlignment="1" applyProtection="1">
      <alignment vertical="center"/>
      <protection locked="0"/>
    </xf>
    <xf numFmtId="0" fontId="8" fillId="4" borderId="5" xfId="1" applyNumberFormat="1" applyFont="1" applyFill="1" applyBorder="1" applyAlignment="1" applyProtection="1">
      <alignment vertical="top" wrapText="1"/>
      <protection locked="0"/>
    </xf>
    <xf numFmtId="0" fontId="7" fillId="4" borderId="0" xfId="1" applyNumberFormat="1" applyFont="1" applyFill="1" applyBorder="1" applyAlignment="1" applyProtection="1">
      <protection locked="0"/>
    </xf>
    <xf numFmtId="0" fontId="7" fillId="4" borderId="0" xfId="1" applyNumberFormat="1" applyFont="1" applyFill="1" applyBorder="1" applyAlignment="1" applyProtection="1">
      <alignment wrapText="1"/>
      <protection locked="0"/>
    </xf>
    <xf numFmtId="0" fontId="7" fillId="4" borderId="0" xfId="1" applyFont="1" applyFill="1" applyBorder="1" applyAlignment="1" applyProtection="1">
      <alignment vertical="top"/>
      <protection locked="0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textRotation="90"/>
      <protection locked="0"/>
    </xf>
    <xf numFmtId="49" fontId="3" fillId="0" borderId="6" xfId="1" applyNumberFormat="1" applyFont="1" applyFill="1" applyBorder="1" applyAlignment="1" applyProtection="1">
      <alignment vertical="center" textRotation="90"/>
      <protection locked="0"/>
    </xf>
    <xf numFmtId="0" fontId="13" fillId="5" borderId="27" xfId="1" applyNumberFormat="1" applyFont="1" applyFill="1" applyBorder="1" applyAlignment="1" applyProtection="1">
      <alignment vertical="center"/>
      <protection locked="0"/>
    </xf>
    <xf numFmtId="0" fontId="14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14" borderId="2" xfId="1" applyNumberFormat="1" applyFont="1" applyFill="1" applyBorder="1" applyAlignment="1" applyProtection="1">
      <alignment horizontal="center" vertical="center"/>
      <protection locked="0"/>
    </xf>
    <xf numFmtId="0" fontId="14" fillId="8" borderId="2" xfId="1" applyNumberFormat="1" applyFont="1" applyFill="1" applyBorder="1" applyAlignment="1" applyProtection="1">
      <alignment horizontal="center" vertical="center"/>
      <protection locked="0"/>
    </xf>
    <xf numFmtId="0" fontId="14" fillId="9" borderId="2" xfId="1" applyNumberFormat="1" applyFont="1" applyFill="1" applyBorder="1" applyAlignment="1" applyProtection="1">
      <alignment horizontal="center" vertical="center"/>
      <protection locked="0"/>
    </xf>
    <xf numFmtId="0" fontId="14" fillId="7" borderId="2" xfId="1" applyNumberFormat="1" applyFont="1" applyFill="1" applyBorder="1" applyAlignment="1" applyProtection="1">
      <alignment horizontal="center" vertical="center"/>
      <protection locked="0"/>
    </xf>
    <xf numFmtId="0" fontId="14" fillId="6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14" fillId="6" borderId="30" xfId="1" applyNumberFormat="1" applyFont="1" applyFill="1" applyBorder="1" applyAlignment="1" applyProtection="1">
      <alignment horizontal="center" vertical="center"/>
      <protection locked="0"/>
    </xf>
    <xf numFmtId="0" fontId="14" fillId="6" borderId="31" xfId="1" applyNumberFormat="1" applyFont="1" applyFill="1" applyBorder="1" applyAlignment="1" applyProtection="1">
      <alignment horizontal="center" vertical="center"/>
      <protection locked="0"/>
    </xf>
    <xf numFmtId="0" fontId="14" fillId="6" borderId="32" xfId="1" applyNumberFormat="1" applyFont="1" applyFill="1" applyBorder="1" applyAlignment="1" applyProtection="1">
      <alignment horizontal="center" vertical="center"/>
      <protection locked="0"/>
    </xf>
    <xf numFmtId="0" fontId="13" fillId="5" borderId="33" xfId="1" applyNumberFormat="1" applyFont="1" applyFill="1" applyBorder="1" applyAlignment="1" applyProtection="1">
      <alignment vertical="center"/>
      <protection locked="0"/>
    </xf>
    <xf numFmtId="0" fontId="14" fillId="0" borderId="34" xfId="1" applyNumberFormat="1" applyFont="1" applyFill="1" applyBorder="1" applyAlignment="1" applyProtection="1">
      <alignment horizontal="center" vertical="center"/>
      <protection locked="0"/>
    </xf>
    <xf numFmtId="0" fontId="14" fillId="14" borderId="34" xfId="1" applyNumberFormat="1" applyFont="1" applyFill="1" applyBorder="1" applyAlignment="1" applyProtection="1">
      <alignment horizontal="center" vertical="center"/>
      <protection locked="0"/>
    </xf>
    <xf numFmtId="0" fontId="0" fillId="14" borderId="34" xfId="0" applyFill="1" applyBorder="1"/>
    <xf numFmtId="0" fontId="0" fillId="0" borderId="34" xfId="0" applyBorder="1"/>
    <xf numFmtId="0" fontId="14" fillId="8" borderId="34" xfId="1" applyNumberFormat="1" applyFont="1" applyFill="1" applyBorder="1" applyAlignment="1" applyProtection="1">
      <alignment horizontal="center" vertical="center"/>
      <protection locked="0"/>
    </xf>
    <xf numFmtId="0" fontId="14" fillId="9" borderId="34" xfId="1" applyNumberFormat="1" applyFont="1" applyFill="1" applyBorder="1" applyAlignment="1" applyProtection="1">
      <alignment horizontal="center" vertical="center"/>
      <protection locked="0"/>
    </xf>
    <xf numFmtId="0" fontId="14" fillId="6" borderId="34" xfId="1" applyNumberFormat="1" applyFont="1" applyFill="1" applyBorder="1" applyAlignment="1" applyProtection="1">
      <alignment horizontal="center" vertical="center"/>
      <protection locked="0"/>
    </xf>
    <xf numFmtId="0" fontId="14" fillId="7" borderId="34" xfId="1" applyNumberFormat="1" applyFont="1" applyFill="1" applyBorder="1" applyAlignment="1" applyProtection="1">
      <alignment horizontal="center" vertical="center"/>
      <protection locked="0"/>
    </xf>
    <xf numFmtId="0" fontId="14" fillId="2" borderId="34" xfId="1" applyNumberFormat="1" applyFont="1" applyFill="1" applyBorder="1" applyAlignment="1" applyProtection="1">
      <alignment horizontal="center" vertical="center"/>
      <protection locked="0"/>
    </xf>
    <xf numFmtId="0" fontId="14" fillId="10" borderId="34" xfId="1" applyNumberFormat="1" applyFont="1" applyFill="1" applyBorder="1" applyAlignment="1" applyProtection="1">
      <alignment horizontal="center" vertical="center"/>
      <protection locked="0"/>
    </xf>
    <xf numFmtId="0" fontId="14" fillId="3" borderId="34" xfId="1" applyNumberFormat="1" applyFont="1" applyFill="1" applyBorder="1" applyAlignment="1" applyProtection="1">
      <alignment horizontal="center" vertical="center"/>
      <protection locked="0"/>
    </xf>
    <xf numFmtId="0" fontId="14" fillId="3" borderId="35" xfId="1" applyNumberFormat="1" applyFont="1" applyFill="1" applyBorder="1" applyAlignment="1" applyProtection="1">
      <alignment horizontal="center" vertical="center"/>
      <protection locked="0"/>
    </xf>
    <xf numFmtId="0" fontId="14" fillId="11" borderId="1" xfId="1" applyNumberFormat="1" applyFont="1" applyFill="1" applyBorder="1" applyAlignment="1" applyProtection="1">
      <alignment horizontal="center" vertical="center"/>
      <protection locked="0"/>
    </xf>
    <xf numFmtId="0" fontId="14" fillId="11" borderId="2" xfId="1" applyNumberFormat="1" applyFont="1" applyFill="1" applyBorder="1" applyAlignment="1" applyProtection="1">
      <alignment horizontal="center" vertical="center"/>
      <protection locked="0"/>
    </xf>
    <xf numFmtId="0" fontId="14" fillId="11" borderId="17" xfId="1" applyNumberFormat="1" applyFont="1" applyFill="1" applyBorder="1" applyAlignment="1" applyProtection="1">
      <alignment horizontal="center" vertical="center"/>
      <protection locked="0"/>
    </xf>
    <xf numFmtId="0" fontId="14" fillId="11" borderId="21" xfId="1" applyNumberFormat="1" applyFont="1" applyFill="1" applyBorder="1" applyAlignment="1" applyProtection="1">
      <alignment horizontal="center" vertical="center"/>
      <protection locked="0"/>
    </xf>
    <xf numFmtId="0" fontId="3" fillId="0" borderId="23" xfId="1" applyBorder="1"/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4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22" fillId="12" borderId="4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center" vertical="center"/>
    </xf>
    <xf numFmtId="0" fontId="21" fillId="1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>
      <alignment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NumberFormat="1" applyFont="1" applyFill="1" applyBorder="1" applyAlignment="1" applyProtection="1">
      <alignment horizontal="left" wrapText="1"/>
      <protection locked="0"/>
    </xf>
    <xf numFmtId="0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18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47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1" fillId="0" borderId="47" xfId="0" applyFont="1" applyFill="1" applyBorder="1" applyAlignment="1">
      <alignment horizontal="center" wrapText="1"/>
    </xf>
    <xf numFmtId="0" fontId="4" fillId="13" borderId="18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/>
    </xf>
    <xf numFmtId="0" fontId="2" fillId="15" borderId="18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47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1" fontId="1" fillId="15" borderId="4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" fontId="22" fillId="12" borderId="47" xfId="0" applyNumberFormat="1" applyFont="1" applyFill="1" applyBorder="1" applyAlignment="1">
      <alignment horizontal="center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1" fontId="1" fillId="13" borderId="47" xfId="0" applyNumberFormat="1" applyFont="1" applyFill="1" applyBorder="1" applyAlignment="1">
      <alignment horizontal="center" vertical="center"/>
    </xf>
    <xf numFmtId="0" fontId="1" fillId="13" borderId="47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7" fillId="4" borderId="0" xfId="2" applyFont="1" applyFill="1" applyBorder="1" applyAlignment="1" applyProtection="1">
      <alignment horizontal="left" wrapText="1"/>
      <protection locked="0"/>
    </xf>
    <xf numFmtId="0" fontId="7" fillId="4" borderId="0" xfId="2" applyFont="1" applyFill="1" applyBorder="1" applyAlignment="1" applyProtection="1">
      <alignment horizontal="right" wrapText="1"/>
      <protection locked="0"/>
    </xf>
    <xf numFmtId="0" fontId="8" fillId="4" borderId="0" xfId="1" applyNumberFormat="1" applyFont="1" applyFill="1" applyBorder="1" applyAlignment="1" applyProtection="1">
      <alignment wrapText="1"/>
      <protection locked="0"/>
    </xf>
    <xf numFmtId="0" fontId="7" fillId="4" borderId="0" xfId="2" applyFont="1" applyFill="1" applyBorder="1" applyAlignment="1" applyProtection="1">
      <protection locked="0"/>
    </xf>
    <xf numFmtId="0" fontId="30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7" fillId="0" borderId="0" xfId="1" applyFont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1" fontId="20" fillId="0" borderId="34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9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9" fillId="4" borderId="0" xfId="1" applyFont="1" applyFill="1" applyBorder="1" applyAlignment="1" applyProtection="1">
      <alignment horizontal="right" vertical="center"/>
      <protection locked="0"/>
    </xf>
    <xf numFmtId="0" fontId="8" fillId="4" borderId="0" xfId="1" applyNumberFormat="1" applyFont="1" applyFill="1" applyBorder="1" applyAlignment="1" applyProtection="1">
      <alignment horizontal="center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5" xfId="1" applyNumberFormat="1" applyFont="1" applyFill="1" applyBorder="1" applyAlignment="1" applyProtection="1">
      <alignment horizontal="left" vertical="top" wrapText="1"/>
      <protection locked="0"/>
    </xf>
    <xf numFmtId="0" fontId="8" fillId="4" borderId="0" xfId="1" applyNumberFormat="1" applyFont="1" applyFill="1" applyBorder="1" applyAlignment="1" applyProtection="1">
      <alignment horizontal="left" vertical="top" wrapText="1"/>
      <protection locked="0"/>
    </xf>
    <xf numFmtId="0" fontId="7" fillId="4" borderId="5" xfId="1" applyFont="1" applyFill="1" applyBorder="1" applyAlignment="1" applyProtection="1">
      <alignment horizontal="left" vertical="center"/>
      <protection locked="0"/>
    </xf>
    <xf numFmtId="0" fontId="9" fillId="4" borderId="5" xfId="1" applyFont="1" applyFill="1" applyBorder="1" applyAlignment="1" applyProtection="1">
      <alignment horizontal="left" vertical="center"/>
      <protection locked="0"/>
    </xf>
    <xf numFmtId="0" fontId="7" fillId="4" borderId="0" xfId="1" applyNumberFormat="1" applyFont="1" applyFill="1" applyBorder="1" applyAlignment="1" applyProtection="1">
      <alignment horizontal="left" wrapText="1"/>
      <protection locked="0"/>
    </xf>
    <xf numFmtId="0" fontId="7" fillId="4" borderId="5" xfId="1" applyNumberFormat="1" applyFont="1" applyFill="1" applyBorder="1" applyAlignment="1" applyProtection="1">
      <alignment horizontal="left" wrapText="1"/>
      <protection locked="0"/>
    </xf>
    <xf numFmtId="0" fontId="8" fillId="4" borderId="0" xfId="1" applyNumberFormat="1" applyFont="1" applyFill="1" applyBorder="1" applyAlignment="1" applyProtection="1">
      <alignment horizontal="center" vertical="top"/>
      <protection locked="0"/>
    </xf>
    <xf numFmtId="0" fontId="7" fillId="4" borderId="19" xfId="1" applyFont="1" applyFill="1" applyBorder="1" applyAlignment="1" applyProtection="1">
      <alignment horizontal="left" vertical="center"/>
      <protection locked="0"/>
    </xf>
    <xf numFmtId="0" fontId="9" fillId="4" borderId="0" xfId="1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8" fillId="4" borderId="5" xfId="1" applyNumberFormat="1" applyFont="1" applyFill="1" applyBorder="1" applyAlignment="1" applyProtection="1">
      <alignment horizontal="center" vertical="center"/>
      <protection locked="0"/>
    </xf>
    <xf numFmtId="0" fontId="25" fillId="4" borderId="5" xfId="1" applyNumberFormat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Border="1" applyAlignment="1" applyProtection="1">
      <alignment horizontal="center" vertical="top"/>
      <protection locked="0"/>
    </xf>
    <xf numFmtId="0" fontId="7" fillId="4" borderId="0" xfId="1" applyFont="1" applyFill="1" applyBorder="1" applyAlignment="1" applyProtection="1">
      <alignment horizontal="left" vertical="top"/>
      <protection locked="0"/>
    </xf>
    <xf numFmtId="0" fontId="7" fillId="4" borderId="19" xfId="1" applyFont="1" applyFill="1" applyBorder="1" applyAlignment="1" applyProtection="1">
      <alignment horizontal="left" vertical="center" wrapText="1"/>
      <protection locked="0"/>
    </xf>
    <xf numFmtId="0" fontId="7" fillId="4" borderId="5" xfId="1" applyNumberFormat="1" applyFont="1" applyFill="1" applyBorder="1" applyAlignment="1" applyProtection="1">
      <alignment horizontal="left"/>
      <protection locked="0"/>
    </xf>
    <xf numFmtId="0" fontId="7" fillId="4" borderId="5" xfId="1" applyNumberFormat="1" applyFont="1" applyFill="1" applyBorder="1" applyAlignment="1" applyProtection="1">
      <alignment horizontal="center"/>
      <protection locked="0"/>
    </xf>
    <xf numFmtId="0" fontId="7" fillId="4" borderId="5" xfId="1" applyFont="1" applyFill="1" applyBorder="1" applyAlignment="1" applyProtection="1">
      <alignment horizontal="left" vertical="top"/>
      <protection locked="0"/>
    </xf>
    <xf numFmtId="0" fontId="9" fillId="4" borderId="5" xfId="1" applyFont="1" applyFill="1" applyBorder="1" applyAlignment="1" applyProtection="1">
      <alignment horizontal="left" vertical="top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8" fillId="4" borderId="5" xfId="1" applyNumberFormat="1" applyFont="1" applyFill="1" applyBorder="1" applyAlignment="1" applyProtection="1">
      <alignment horizontal="center" wrapText="1"/>
      <protection locked="0"/>
    </xf>
    <xf numFmtId="0" fontId="7" fillId="0" borderId="0" xfId="1" applyFont="1" applyAlignment="1" applyProtection="1">
      <alignment horizontal="center" vertical="top"/>
      <protection locked="0"/>
    </xf>
    <xf numFmtId="0" fontId="7" fillId="4" borderId="0" xfId="2" applyFont="1" applyFill="1" applyBorder="1" applyAlignment="1" applyProtection="1">
      <alignment horizontal="left" wrapText="1"/>
      <protection locked="0"/>
    </xf>
    <xf numFmtId="0" fontId="9" fillId="4" borderId="0" xfId="2" applyFont="1" applyFill="1" applyBorder="1" applyAlignment="1" applyProtection="1">
      <alignment horizontal="center" vertical="top"/>
      <protection locked="0"/>
    </xf>
    <xf numFmtId="0" fontId="24" fillId="4" borderId="0" xfId="2" applyFont="1" applyFill="1" applyBorder="1" applyAlignment="1" applyProtection="1">
      <alignment horizontal="left" vertical="center"/>
      <protection locked="0"/>
    </xf>
    <xf numFmtId="0" fontId="7" fillId="4" borderId="0" xfId="2" applyFont="1" applyFill="1" applyBorder="1" applyAlignment="1" applyProtection="1">
      <alignment horizontal="right" wrapText="1"/>
      <protection locked="0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center" vertical="center"/>
    </xf>
    <xf numFmtId="0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13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3" fillId="0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NumberFormat="1" applyFont="1" applyBorder="1" applyAlignment="1" applyProtection="1">
      <alignment horizontal="center" vertical="center" wrapText="1"/>
      <protection locked="0"/>
    </xf>
    <xf numFmtId="0" fontId="3" fillId="0" borderId="9" xfId="1" applyNumberFormat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left" vertical="top"/>
      <protection locked="0"/>
    </xf>
    <xf numFmtId="0" fontId="3" fillId="0" borderId="6" xfId="1" applyNumberFormat="1" applyFont="1" applyBorder="1" applyAlignment="1" applyProtection="1">
      <alignment horizontal="center" vertical="center"/>
      <protection locked="0"/>
    </xf>
    <xf numFmtId="0" fontId="15" fillId="0" borderId="8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6" xfId="1" applyNumberFormat="1" applyFont="1" applyFill="1" applyBorder="1" applyAlignment="1" applyProtection="1">
      <alignment horizontal="center" vertical="center" textRotation="90"/>
      <protection locked="0"/>
    </xf>
    <xf numFmtId="0" fontId="14" fillId="6" borderId="28" xfId="1" applyNumberFormat="1" applyFont="1" applyFill="1" applyBorder="1" applyAlignment="1" applyProtection="1">
      <alignment horizontal="center" vertical="center"/>
      <protection locked="0"/>
    </xf>
    <xf numFmtId="0" fontId="14" fillId="6" borderId="29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3" fillId="0" borderId="7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 textRotation="90" wrapText="1"/>
    </xf>
    <xf numFmtId="0" fontId="28" fillId="0" borderId="43" xfId="0" applyFont="1" applyFill="1" applyBorder="1" applyAlignment="1">
      <alignment horizontal="center" vertical="center" textRotation="90" wrapText="1"/>
    </xf>
    <xf numFmtId="0" fontId="28" fillId="0" borderId="45" xfId="0" applyFont="1" applyFill="1" applyBorder="1" applyAlignment="1">
      <alignment horizontal="center" vertical="center" textRotation="90" wrapText="1"/>
    </xf>
    <xf numFmtId="0" fontId="28" fillId="0" borderId="42" xfId="0" applyFont="1" applyFill="1" applyBorder="1" applyAlignment="1">
      <alignment horizontal="center" vertical="center" textRotation="90" wrapText="1"/>
    </xf>
    <xf numFmtId="0" fontId="28" fillId="0" borderId="44" xfId="0" applyFont="1" applyFill="1" applyBorder="1" applyAlignment="1">
      <alignment horizontal="center" vertical="center" textRotation="90" wrapText="1"/>
    </xf>
    <xf numFmtId="0" fontId="28" fillId="0" borderId="46" xfId="0" applyFont="1" applyFill="1" applyBorder="1" applyAlignment="1">
      <alignment horizontal="center" vertical="center" textRotation="90" wrapText="1"/>
    </xf>
    <xf numFmtId="0" fontId="29" fillId="0" borderId="16" xfId="0" applyFont="1" applyFill="1" applyBorder="1" applyAlignment="1">
      <alignment horizontal="center" vertical="center" textRotation="90" wrapText="1"/>
    </xf>
    <xf numFmtId="0" fontId="29" fillId="0" borderId="21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textRotation="90"/>
    </xf>
    <xf numFmtId="0" fontId="29" fillId="0" borderId="4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5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 textRotation="90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X49"/>
  <sheetViews>
    <sheetView tabSelected="1" zoomScaleNormal="100" workbookViewId="0">
      <selection activeCell="B27" sqref="B27:AV27"/>
    </sheetView>
  </sheetViews>
  <sheetFormatPr defaultColWidth="12.5703125" defaultRowHeight="13.5" customHeight="1" x14ac:dyDescent="0.25"/>
  <cols>
    <col min="1" max="1" width="3.28515625" style="8" customWidth="1"/>
    <col min="2" max="2" width="3.42578125" style="8" customWidth="1"/>
    <col min="3" max="3" width="5.28515625" style="8" customWidth="1"/>
    <col min="4" max="4" width="11.42578125" style="8" customWidth="1"/>
    <col min="5" max="5" width="11.140625" style="8" customWidth="1"/>
    <col min="6" max="6" width="2.85546875" style="8" customWidth="1"/>
    <col min="7" max="7" width="6.28515625" style="8" customWidth="1"/>
    <col min="8" max="8" width="9.42578125" style="8" customWidth="1"/>
    <col min="9" max="44" width="2.85546875" style="8" customWidth="1"/>
    <col min="45" max="45" width="7.28515625" style="8" customWidth="1"/>
    <col min="46" max="46" width="2.85546875" style="8" customWidth="1"/>
    <col min="47" max="47" width="5" style="8" customWidth="1"/>
    <col min="48" max="48" width="7.7109375" style="8" customWidth="1"/>
    <col min="49" max="49" width="12" style="8" customWidth="1"/>
    <col min="50" max="257" width="12.5703125" style="8"/>
    <col min="258" max="258" width="0" style="8" hidden="1" customWidth="1"/>
    <col min="259" max="259" width="7.7109375" style="8" customWidth="1"/>
    <col min="260" max="260" width="7" style="8" customWidth="1"/>
    <col min="261" max="261" width="14.7109375" style="8" customWidth="1"/>
    <col min="262" max="262" width="2.85546875" style="8" customWidth="1"/>
    <col min="263" max="263" width="6.28515625" style="8" customWidth="1"/>
    <col min="264" max="302" width="2.85546875" style="8" customWidth="1"/>
    <col min="303" max="303" width="5" style="8" customWidth="1"/>
    <col min="304" max="304" width="12.7109375" style="8" customWidth="1"/>
    <col min="305" max="305" width="2.85546875" style="8" customWidth="1"/>
    <col min="306" max="513" width="12.5703125" style="8"/>
    <col min="514" max="514" width="0" style="8" hidden="1" customWidth="1"/>
    <col min="515" max="515" width="7.7109375" style="8" customWidth="1"/>
    <col min="516" max="516" width="7" style="8" customWidth="1"/>
    <col min="517" max="517" width="14.7109375" style="8" customWidth="1"/>
    <col min="518" max="518" width="2.85546875" style="8" customWidth="1"/>
    <col min="519" max="519" width="6.28515625" style="8" customWidth="1"/>
    <col min="520" max="558" width="2.85546875" style="8" customWidth="1"/>
    <col min="559" max="559" width="5" style="8" customWidth="1"/>
    <col min="560" max="560" width="12.7109375" style="8" customWidth="1"/>
    <col min="561" max="561" width="2.85546875" style="8" customWidth="1"/>
    <col min="562" max="769" width="12.5703125" style="8"/>
    <col min="770" max="770" width="0" style="8" hidden="1" customWidth="1"/>
    <col min="771" max="771" width="7.7109375" style="8" customWidth="1"/>
    <col min="772" max="772" width="7" style="8" customWidth="1"/>
    <col min="773" max="773" width="14.7109375" style="8" customWidth="1"/>
    <col min="774" max="774" width="2.85546875" style="8" customWidth="1"/>
    <col min="775" max="775" width="6.28515625" style="8" customWidth="1"/>
    <col min="776" max="814" width="2.85546875" style="8" customWidth="1"/>
    <col min="815" max="815" width="5" style="8" customWidth="1"/>
    <col min="816" max="816" width="12.7109375" style="8" customWidth="1"/>
    <col min="817" max="817" width="2.85546875" style="8" customWidth="1"/>
    <col min="818" max="1025" width="12.5703125" style="8"/>
    <col min="1026" max="1026" width="0" style="8" hidden="1" customWidth="1"/>
    <col min="1027" max="1027" width="7.7109375" style="8" customWidth="1"/>
    <col min="1028" max="1028" width="7" style="8" customWidth="1"/>
    <col min="1029" max="1029" width="14.7109375" style="8" customWidth="1"/>
    <col min="1030" max="1030" width="2.85546875" style="8" customWidth="1"/>
    <col min="1031" max="1031" width="6.28515625" style="8" customWidth="1"/>
    <col min="1032" max="1070" width="2.85546875" style="8" customWidth="1"/>
    <col min="1071" max="1071" width="5" style="8" customWidth="1"/>
    <col min="1072" max="1072" width="12.7109375" style="8" customWidth="1"/>
    <col min="1073" max="1073" width="2.85546875" style="8" customWidth="1"/>
    <col min="1074" max="1281" width="12.5703125" style="8"/>
    <col min="1282" max="1282" width="0" style="8" hidden="1" customWidth="1"/>
    <col min="1283" max="1283" width="7.7109375" style="8" customWidth="1"/>
    <col min="1284" max="1284" width="7" style="8" customWidth="1"/>
    <col min="1285" max="1285" width="14.7109375" style="8" customWidth="1"/>
    <col min="1286" max="1286" width="2.85546875" style="8" customWidth="1"/>
    <col min="1287" max="1287" width="6.28515625" style="8" customWidth="1"/>
    <col min="1288" max="1326" width="2.85546875" style="8" customWidth="1"/>
    <col min="1327" max="1327" width="5" style="8" customWidth="1"/>
    <col min="1328" max="1328" width="12.7109375" style="8" customWidth="1"/>
    <col min="1329" max="1329" width="2.85546875" style="8" customWidth="1"/>
    <col min="1330" max="1537" width="12.5703125" style="8"/>
    <col min="1538" max="1538" width="0" style="8" hidden="1" customWidth="1"/>
    <col min="1539" max="1539" width="7.7109375" style="8" customWidth="1"/>
    <col min="1540" max="1540" width="7" style="8" customWidth="1"/>
    <col min="1541" max="1541" width="14.7109375" style="8" customWidth="1"/>
    <col min="1542" max="1542" width="2.85546875" style="8" customWidth="1"/>
    <col min="1543" max="1543" width="6.28515625" style="8" customWidth="1"/>
    <col min="1544" max="1582" width="2.85546875" style="8" customWidth="1"/>
    <col min="1583" max="1583" width="5" style="8" customWidth="1"/>
    <col min="1584" max="1584" width="12.7109375" style="8" customWidth="1"/>
    <col min="1585" max="1585" width="2.85546875" style="8" customWidth="1"/>
    <col min="1586" max="1793" width="12.5703125" style="8"/>
    <col min="1794" max="1794" width="0" style="8" hidden="1" customWidth="1"/>
    <col min="1795" max="1795" width="7.7109375" style="8" customWidth="1"/>
    <col min="1796" max="1796" width="7" style="8" customWidth="1"/>
    <col min="1797" max="1797" width="14.7109375" style="8" customWidth="1"/>
    <col min="1798" max="1798" width="2.85546875" style="8" customWidth="1"/>
    <col min="1799" max="1799" width="6.28515625" style="8" customWidth="1"/>
    <col min="1800" max="1838" width="2.85546875" style="8" customWidth="1"/>
    <col min="1839" max="1839" width="5" style="8" customWidth="1"/>
    <col min="1840" max="1840" width="12.7109375" style="8" customWidth="1"/>
    <col min="1841" max="1841" width="2.85546875" style="8" customWidth="1"/>
    <col min="1842" max="2049" width="12.5703125" style="8"/>
    <col min="2050" max="2050" width="0" style="8" hidden="1" customWidth="1"/>
    <col min="2051" max="2051" width="7.7109375" style="8" customWidth="1"/>
    <col min="2052" max="2052" width="7" style="8" customWidth="1"/>
    <col min="2053" max="2053" width="14.7109375" style="8" customWidth="1"/>
    <col min="2054" max="2054" width="2.85546875" style="8" customWidth="1"/>
    <col min="2055" max="2055" width="6.28515625" style="8" customWidth="1"/>
    <col min="2056" max="2094" width="2.85546875" style="8" customWidth="1"/>
    <col min="2095" max="2095" width="5" style="8" customWidth="1"/>
    <col min="2096" max="2096" width="12.7109375" style="8" customWidth="1"/>
    <col min="2097" max="2097" width="2.85546875" style="8" customWidth="1"/>
    <col min="2098" max="2305" width="12.5703125" style="8"/>
    <col min="2306" max="2306" width="0" style="8" hidden="1" customWidth="1"/>
    <col min="2307" max="2307" width="7.7109375" style="8" customWidth="1"/>
    <col min="2308" max="2308" width="7" style="8" customWidth="1"/>
    <col min="2309" max="2309" width="14.7109375" style="8" customWidth="1"/>
    <col min="2310" max="2310" width="2.85546875" style="8" customWidth="1"/>
    <col min="2311" max="2311" width="6.28515625" style="8" customWidth="1"/>
    <col min="2312" max="2350" width="2.85546875" style="8" customWidth="1"/>
    <col min="2351" max="2351" width="5" style="8" customWidth="1"/>
    <col min="2352" max="2352" width="12.7109375" style="8" customWidth="1"/>
    <col min="2353" max="2353" width="2.85546875" style="8" customWidth="1"/>
    <col min="2354" max="2561" width="12.5703125" style="8"/>
    <col min="2562" max="2562" width="0" style="8" hidden="1" customWidth="1"/>
    <col min="2563" max="2563" width="7.7109375" style="8" customWidth="1"/>
    <col min="2564" max="2564" width="7" style="8" customWidth="1"/>
    <col min="2565" max="2565" width="14.7109375" style="8" customWidth="1"/>
    <col min="2566" max="2566" width="2.85546875" style="8" customWidth="1"/>
    <col min="2567" max="2567" width="6.28515625" style="8" customWidth="1"/>
    <col min="2568" max="2606" width="2.85546875" style="8" customWidth="1"/>
    <col min="2607" max="2607" width="5" style="8" customWidth="1"/>
    <col min="2608" max="2608" width="12.7109375" style="8" customWidth="1"/>
    <col min="2609" max="2609" width="2.85546875" style="8" customWidth="1"/>
    <col min="2610" max="2817" width="12.5703125" style="8"/>
    <col min="2818" max="2818" width="0" style="8" hidden="1" customWidth="1"/>
    <col min="2819" max="2819" width="7.7109375" style="8" customWidth="1"/>
    <col min="2820" max="2820" width="7" style="8" customWidth="1"/>
    <col min="2821" max="2821" width="14.7109375" style="8" customWidth="1"/>
    <col min="2822" max="2822" width="2.85546875" style="8" customWidth="1"/>
    <col min="2823" max="2823" width="6.28515625" style="8" customWidth="1"/>
    <col min="2824" max="2862" width="2.85546875" style="8" customWidth="1"/>
    <col min="2863" max="2863" width="5" style="8" customWidth="1"/>
    <col min="2864" max="2864" width="12.7109375" style="8" customWidth="1"/>
    <col min="2865" max="2865" width="2.85546875" style="8" customWidth="1"/>
    <col min="2866" max="3073" width="12.5703125" style="8"/>
    <col min="3074" max="3074" width="0" style="8" hidden="1" customWidth="1"/>
    <col min="3075" max="3075" width="7.7109375" style="8" customWidth="1"/>
    <col min="3076" max="3076" width="7" style="8" customWidth="1"/>
    <col min="3077" max="3077" width="14.7109375" style="8" customWidth="1"/>
    <col min="3078" max="3078" width="2.85546875" style="8" customWidth="1"/>
    <col min="3079" max="3079" width="6.28515625" style="8" customWidth="1"/>
    <col min="3080" max="3118" width="2.85546875" style="8" customWidth="1"/>
    <col min="3119" max="3119" width="5" style="8" customWidth="1"/>
    <col min="3120" max="3120" width="12.7109375" style="8" customWidth="1"/>
    <col min="3121" max="3121" width="2.85546875" style="8" customWidth="1"/>
    <col min="3122" max="3329" width="12.5703125" style="8"/>
    <col min="3330" max="3330" width="0" style="8" hidden="1" customWidth="1"/>
    <col min="3331" max="3331" width="7.7109375" style="8" customWidth="1"/>
    <col min="3332" max="3332" width="7" style="8" customWidth="1"/>
    <col min="3333" max="3333" width="14.7109375" style="8" customWidth="1"/>
    <col min="3334" max="3334" width="2.85546875" style="8" customWidth="1"/>
    <col min="3335" max="3335" width="6.28515625" style="8" customWidth="1"/>
    <col min="3336" max="3374" width="2.85546875" style="8" customWidth="1"/>
    <col min="3375" max="3375" width="5" style="8" customWidth="1"/>
    <col min="3376" max="3376" width="12.7109375" style="8" customWidth="1"/>
    <col min="3377" max="3377" width="2.85546875" style="8" customWidth="1"/>
    <col min="3378" max="3585" width="12.5703125" style="8"/>
    <col min="3586" max="3586" width="0" style="8" hidden="1" customWidth="1"/>
    <col min="3587" max="3587" width="7.7109375" style="8" customWidth="1"/>
    <col min="3588" max="3588" width="7" style="8" customWidth="1"/>
    <col min="3589" max="3589" width="14.7109375" style="8" customWidth="1"/>
    <col min="3590" max="3590" width="2.85546875" style="8" customWidth="1"/>
    <col min="3591" max="3591" width="6.28515625" style="8" customWidth="1"/>
    <col min="3592" max="3630" width="2.85546875" style="8" customWidth="1"/>
    <col min="3631" max="3631" width="5" style="8" customWidth="1"/>
    <col min="3632" max="3632" width="12.7109375" style="8" customWidth="1"/>
    <col min="3633" max="3633" width="2.85546875" style="8" customWidth="1"/>
    <col min="3634" max="3841" width="12.5703125" style="8"/>
    <col min="3842" max="3842" width="0" style="8" hidden="1" customWidth="1"/>
    <col min="3843" max="3843" width="7.7109375" style="8" customWidth="1"/>
    <col min="3844" max="3844" width="7" style="8" customWidth="1"/>
    <col min="3845" max="3845" width="14.7109375" style="8" customWidth="1"/>
    <col min="3846" max="3846" width="2.85546875" style="8" customWidth="1"/>
    <col min="3847" max="3847" width="6.28515625" style="8" customWidth="1"/>
    <col min="3848" max="3886" width="2.85546875" style="8" customWidth="1"/>
    <col min="3887" max="3887" width="5" style="8" customWidth="1"/>
    <col min="3888" max="3888" width="12.7109375" style="8" customWidth="1"/>
    <col min="3889" max="3889" width="2.85546875" style="8" customWidth="1"/>
    <col min="3890" max="4097" width="12.5703125" style="8"/>
    <col min="4098" max="4098" width="0" style="8" hidden="1" customWidth="1"/>
    <col min="4099" max="4099" width="7.7109375" style="8" customWidth="1"/>
    <col min="4100" max="4100" width="7" style="8" customWidth="1"/>
    <col min="4101" max="4101" width="14.7109375" style="8" customWidth="1"/>
    <col min="4102" max="4102" width="2.85546875" style="8" customWidth="1"/>
    <col min="4103" max="4103" width="6.28515625" style="8" customWidth="1"/>
    <col min="4104" max="4142" width="2.85546875" style="8" customWidth="1"/>
    <col min="4143" max="4143" width="5" style="8" customWidth="1"/>
    <col min="4144" max="4144" width="12.7109375" style="8" customWidth="1"/>
    <col min="4145" max="4145" width="2.85546875" style="8" customWidth="1"/>
    <col min="4146" max="4353" width="12.5703125" style="8"/>
    <col min="4354" max="4354" width="0" style="8" hidden="1" customWidth="1"/>
    <col min="4355" max="4355" width="7.7109375" style="8" customWidth="1"/>
    <col min="4356" max="4356" width="7" style="8" customWidth="1"/>
    <col min="4357" max="4357" width="14.7109375" style="8" customWidth="1"/>
    <col min="4358" max="4358" width="2.85546875" style="8" customWidth="1"/>
    <col min="4359" max="4359" width="6.28515625" style="8" customWidth="1"/>
    <col min="4360" max="4398" width="2.85546875" style="8" customWidth="1"/>
    <col min="4399" max="4399" width="5" style="8" customWidth="1"/>
    <col min="4400" max="4400" width="12.7109375" style="8" customWidth="1"/>
    <col min="4401" max="4401" width="2.85546875" style="8" customWidth="1"/>
    <col min="4402" max="4609" width="12.5703125" style="8"/>
    <col min="4610" max="4610" width="0" style="8" hidden="1" customWidth="1"/>
    <col min="4611" max="4611" width="7.7109375" style="8" customWidth="1"/>
    <col min="4612" max="4612" width="7" style="8" customWidth="1"/>
    <col min="4613" max="4613" width="14.7109375" style="8" customWidth="1"/>
    <col min="4614" max="4614" width="2.85546875" style="8" customWidth="1"/>
    <col min="4615" max="4615" width="6.28515625" style="8" customWidth="1"/>
    <col min="4616" max="4654" width="2.85546875" style="8" customWidth="1"/>
    <col min="4655" max="4655" width="5" style="8" customWidth="1"/>
    <col min="4656" max="4656" width="12.7109375" style="8" customWidth="1"/>
    <col min="4657" max="4657" width="2.85546875" style="8" customWidth="1"/>
    <col min="4658" max="4865" width="12.5703125" style="8"/>
    <col min="4866" max="4866" width="0" style="8" hidden="1" customWidth="1"/>
    <col min="4867" max="4867" width="7.7109375" style="8" customWidth="1"/>
    <col min="4868" max="4868" width="7" style="8" customWidth="1"/>
    <col min="4869" max="4869" width="14.7109375" style="8" customWidth="1"/>
    <col min="4870" max="4870" width="2.85546875" style="8" customWidth="1"/>
    <col min="4871" max="4871" width="6.28515625" style="8" customWidth="1"/>
    <col min="4872" max="4910" width="2.85546875" style="8" customWidth="1"/>
    <col min="4911" max="4911" width="5" style="8" customWidth="1"/>
    <col min="4912" max="4912" width="12.7109375" style="8" customWidth="1"/>
    <col min="4913" max="4913" width="2.85546875" style="8" customWidth="1"/>
    <col min="4914" max="5121" width="12.5703125" style="8"/>
    <col min="5122" max="5122" width="0" style="8" hidden="1" customWidth="1"/>
    <col min="5123" max="5123" width="7.7109375" style="8" customWidth="1"/>
    <col min="5124" max="5124" width="7" style="8" customWidth="1"/>
    <col min="5125" max="5125" width="14.7109375" style="8" customWidth="1"/>
    <col min="5126" max="5126" width="2.85546875" style="8" customWidth="1"/>
    <col min="5127" max="5127" width="6.28515625" style="8" customWidth="1"/>
    <col min="5128" max="5166" width="2.85546875" style="8" customWidth="1"/>
    <col min="5167" max="5167" width="5" style="8" customWidth="1"/>
    <col min="5168" max="5168" width="12.7109375" style="8" customWidth="1"/>
    <col min="5169" max="5169" width="2.85546875" style="8" customWidth="1"/>
    <col min="5170" max="5377" width="12.5703125" style="8"/>
    <col min="5378" max="5378" width="0" style="8" hidden="1" customWidth="1"/>
    <col min="5379" max="5379" width="7.7109375" style="8" customWidth="1"/>
    <col min="5380" max="5380" width="7" style="8" customWidth="1"/>
    <col min="5381" max="5381" width="14.7109375" style="8" customWidth="1"/>
    <col min="5382" max="5382" width="2.85546875" style="8" customWidth="1"/>
    <col min="5383" max="5383" width="6.28515625" style="8" customWidth="1"/>
    <col min="5384" max="5422" width="2.85546875" style="8" customWidth="1"/>
    <col min="5423" max="5423" width="5" style="8" customWidth="1"/>
    <col min="5424" max="5424" width="12.7109375" style="8" customWidth="1"/>
    <col min="5425" max="5425" width="2.85546875" style="8" customWidth="1"/>
    <col min="5426" max="5633" width="12.5703125" style="8"/>
    <col min="5634" max="5634" width="0" style="8" hidden="1" customWidth="1"/>
    <col min="5635" max="5635" width="7.7109375" style="8" customWidth="1"/>
    <col min="5636" max="5636" width="7" style="8" customWidth="1"/>
    <col min="5637" max="5637" width="14.7109375" style="8" customWidth="1"/>
    <col min="5638" max="5638" width="2.85546875" style="8" customWidth="1"/>
    <col min="5639" max="5639" width="6.28515625" style="8" customWidth="1"/>
    <col min="5640" max="5678" width="2.85546875" style="8" customWidth="1"/>
    <col min="5679" max="5679" width="5" style="8" customWidth="1"/>
    <col min="5680" max="5680" width="12.7109375" style="8" customWidth="1"/>
    <col min="5681" max="5681" width="2.85546875" style="8" customWidth="1"/>
    <col min="5682" max="5889" width="12.5703125" style="8"/>
    <col min="5890" max="5890" width="0" style="8" hidden="1" customWidth="1"/>
    <col min="5891" max="5891" width="7.7109375" style="8" customWidth="1"/>
    <col min="5892" max="5892" width="7" style="8" customWidth="1"/>
    <col min="5893" max="5893" width="14.7109375" style="8" customWidth="1"/>
    <col min="5894" max="5894" width="2.85546875" style="8" customWidth="1"/>
    <col min="5895" max="5895" width="6.28515625" style="8" customWidth="1"/>
    <col min="5896" max="5934" width="2.85546875" style="8" customWidth="1"/>
    <col min="5935" max="5935" width="5" style="8" customWidth="1"/>
    <col min="5936" max="5936" width="12.7109375" style="8" customWidth="1"/>
    <col min="5937" max="5937" width="2.85546875" style="8" customWidth="1"/>
    <col min="5938" max="6145" width="12.5703125" style="8"/>
    <col min="6146" max="6146" width="0" style="8" hidden="1" customWidth="1"/>
    <col min="6147" max="6147" width="7.7109375" style="8" customWidth="1"/>
    <col min="6148" max="6148" width="7" style="8" customWidth="1"/>
    <col min="6149" max="6149" width="14.7109375" style="8" customWidth="1"/>
    <col min="6150" max="6150" width="2.85546875" style="8" customWidth="1"/>
    <col min="6151" max="6151" width="6.28515625" style="8" customWidth="1"/>
    <col min="6152" max="6190" width="2.85546875" style="8" customWidth="1"/>
    <col min="6191" max="6191" width="5" style="8" customWidth="1"/>
    <col min="6192" max="6192" width="12.7109375" style="8" customWidth="1"/>
    <col min="6193" max="6193" width="2.85546875" style="8" customWidth="1"/>
    <col min="6194" max="6401" width="12.5703125" style="8"/>
    <col min="6402" max="6402" width="0" style="8" hidden="1" customWidth="1"/>
    <col min="6403" max="6403" width="7.7109375" style="8" customWidth="1"/>
    <col min="6404" max="6404" width="7" style="8" customWidth="1"/>
    <col min="6405" max="6405" width="14.7109375" style="8" customWidth="1"/>
    <col min="6406" max="6406" width="2.85546875" style="8" customWidth="1"/>
    <col min="6407" max="6407" width="6.28515625" style="8" customWidth="1"/>
    <col min="6408" max="6446" width="2.85546875" style="8" customWidth="1"/>
    <col min="6447" max="6447" width="5" style="8" customWidth="1"/>
    <col min="6448" max="6448" width="12.7109375" style="8" customWidth="1"/>
    <col min="6449" max="6449" width="2.85546875" style="8" customWidth="1"/>
    <col min="6450" max="6657" width="12.5703125" style="8"/>
    <col min="6658" max="6658" width="0" style="8" hidden="1" customWidth="1"/>
    <col min="6659" max="6659" width="7.7109375" style="8" customWidth="1"/>
    <col min="6660" max="6660" width="7" style="8" customWidth="1"/>
    <col min="6661" max="6661" width="14.7109375" style="8" customWidth="1"/>
    <col min="6662" max="6662" width="2.85546875" style="8" customWidth="1"/>
    <col min="6663" max="6663" width="6.28515625" style="8" customWidth="1"/>
    <col min="6664" max="6702" width="2.85546875" style="8" customWidth="1"/>
    <col min="6703" max="6703" width="5" style="8" customWidth="1"/>
    <col min="6704" max="6704" width="12.7109375" style="8" customWidth="1"/>
    <col min="6705" max="6705" width="2.85546875" style="8" customWidth="1"/>
    <col min="6706" max="6913" width="12.5703125" style="8"/>
    <col min="6914" max="6914" width="0" style="8" hidden="1" customWidth="1"/>
    <col min="6915" max="6915" width="7.7109375" style="8" customWidth="1"/>
    <col min="6916" max="6916" width="7" style="8" customWidth="1"/>
    <col min="6917" max="6917" width="14.7109375" style="8" customWidth="1"/>
    <col min="6918" max="6918" width="2.85546875" style="8" customWidth="1"/>
    <col min="6919" max="6919" width="6.28515625" style="8" customWidth="1"/>
    <col min="6920" max="6958" width="2.85546875" style="8" customWidth="1"/>
    <col min="6959" max="6959" width="5" style="8" customWidth="1"/>
    <col min="6960" max="6960" width="12.7109375" style="8" customWidth="1"/>
    <col min="6961" max="6961" width="2.85546875" style="8" customWidth="1"/>
    <col min="6962" max="7169" width="12.5703125" style="8"/>
    <col min="7170" max="7170" width="0" style="8" hidden="1" customWidth="1"/>
    <col min="7171" max="7171" width="7.7109375" style="8" customWidth="1"/>
    <col min="7172" max="7172" width="7" style="8" customWidth="1"/>
    <col min="7173" max="7173" width="14.7109375" style="8" customWidth="1"/>
    <col min="7174" max="7174" width="2.85546875" style="8" customWidth="1"/>
    <col min="7175" max="7175" width="6.28515625" style="8" customWidth="1"/>
    <col min="7176" max="7214" width="2.85546875" style="8" customWidth="1"/>
    <col min="7215" max="7215" width="5" style="8" customWidth="1"/>
    <col min="7216" max="7216" width="12.7109375" style="8" customWidth="1"/>
    <col min="7217" max="7217" width="2.85546875" style="8" customWidth="1"/>
    <col min="7218" max="7425" width="12.5703125" style="8"/>
    <col min="7426" max="7426" width="0" style="8" hidden="1" customWidth="1"/>
    <col min="7427" max="7427" width="7.7109375" style="8" customWidth="1"/>
    <col min="7428" max="7428" width="7" style="8" customWidth="1"/>
    <col min="7429" max="7429" width="14.7109375" style="8" customWidth="1"/>
    <col min="7430" max="7430" width="2.85546875" style="8" customWidth="1"/>
    <col min="7431" max="7431" width="6.28515625" style="8" customWidth="1"/>
    <col min="7432" max="7470" width="2.85546875" style="8" customWidth="1"/>
    <col min="7471" max="7471" width="5" style="8" customWidth="1"/>
    <col min="7472" max="7472" width="12.7109375" style="8" customWidth="1"/>
    <col min="7473" max="7473" width="2.85546875" style="8" customWidth="1"/>
    <col min="7474" max="7681" width="12.5703125" style="8"/>
    <col min="7682" max="7682" width="0" style="8" hidden="1" customWidth="1"/>
    <col min="7683" max="7683" width="7.7109375" style="8" customWidth="1"/>
    <col min="7684" max="7684" width="7" style="8" customWidth="1"/>
    <col min="7685" max="7685" width="14.7109375" style="8" customWidth="1"/>
    <col min="7686" max="7686" width="2.85546875" style="8" customWidth="1"/>
    <col min="7687" max="7687" width="6.28515625" style="8" customWidth="1"/>
    <col min="7688" max="7726" width="2.85546875" style="8" customWidth="1"/>
    <col min="7727" max="7727" width="5" style="8" customWidth="1"/>
    <col min="7728" max="7728" width="12.7109375" style="8" customWidth="1"/>
    <col min="7729" max="7729" width="2.85546875" style="8" customWidth="1"/>
    <col min="7730" max="7937" width="12.5703125" style="8"/>
    <col min="7938" max="7938" width="0" style="8" hidden="1" customWidth="1"/>
    <col min="7939" max="7939" width="7.7109375" style="8" customWidth="1"/>
    <col min="7940" max="7940" width="7" style="8" customWidth="1"/>
    <col min="7941" max="7941" width="14.7109375" style="8" customWidth="1"/>
    <col min="7942" max="7942" width="2.85546875" style="8" customWidth="1"/>
    <col min="7943" max="7943" width="6.28515625" style="8" customWidth="1"/>
    <col min="7944" max="7982" width="2.85546875" style="8" customWidth="1"/>
    <col min="7983" max="7983" width="5" style="8" customWidth="1"/>
    <col min="7984" max="7984" width="12.7109375" style="8" customWidth="1"/>
    <col min="7985" max="7985" width="2.85546875" style="8" customWidth="1"/>
    <col min="7986" max="8193" width="12.5703125" style="8"/>
    <col min="8194" max="8194" width="0" style="8" hidden="1" customWidth="1"/>
    <col min="8195" max="8195" width="7.7109375" style="8" customWidth="1"/>
    <col min="8196" max="8196" width="7" style="8" customWidth="1"/>
    <col min="8197" max="8197" width="14.7109375" style="8" customWidth="1"/>
    <col min="8198" max="8198" width="2.85546875" style="8" customWidth="1"/>
    <col min="8199" max="8199" width="6.28515625" style="8" customWidth="1"/>
    <col min="8200" max="8238" width="2.85546875" style="8" customWidth="1"/>
    <col min="8239" max="8239" width="5" style="8" customWidth="1"/>
    <col min="8240" max="8240" width="12.7109375" style="8" customWidth="1"/>
    <col min="8241" max="8241" width="2.85546875" style="8" customWidth="1"/>
    <col min="8242" max="8449" width="12.5703125" style="8"/>
    <col min="8450" max="8450" width="0" style="8" hidden="1" customWidth="1"/>
    <col min="8451" max="8451" width="7.7109375" style="8" customWidth="1"/>
    <col min="8452" max="8452" width="7" style="8" customWidth="1"/>
    <col min="8453" max="8453" width="14.7109375" style="8" customWidth="1"/>
    <col min="8454" max="8454" width="2.85546875" style="8" customWidth="1"/>
    <col min="8455" max="8455" width="6.28515625" style="8" customWidth="1"/>
    <col min="8456" max="8494" width="2.85546875" style="8" customWidth="1"/>
    <col min="8495" max="8495" width="5" style="8" customWidth="1"/>
    <col min="8496" max="8496" width="12.7109375" style="8" customWidth="1"/>
    <col min="8497" max="8497" width="2.85546875" style="8" customWidth="1"/>
    <col min="8498" max="8705" width="12.5703125" style="8"/>
    <col min="8706" max="8706" width="0" style="8" hidden="1" customWidth="1"/>
    <col min="8707" max="8707" width="7.7109375" style="8" customWidth="1"/>
    <col min="8708" max="8708" width="7" style="8" customWidth="1"/>
    <col min="8709" max="8709" width="14.7109375" style="8" customWidth="1"/>
    <col min="8710" max="8710" width="2.85546875" style="8" customWidth="1"/>
    <col min="8711" max="8711" width="6.28515625" style="8" customWidth="1"/>
    <col min="8712" max="8750" width="2.85546875" style="8" customWidth="1"/>
    <col min="8751" max="8751" width="5" style="8" customWidth="1"/>
    <col min="8752" max="8752" width="12.7109375" style="8" customWidth="1"/>
    <col min="8753" max="8753" width="2.85546875" style="8" customWidth="1"/>
    <col min="8754" max="8961" width="12.5703125" style="8"/>
    <col min="8962" max="8962" width="0" style="8" hidden="1" customWidth="1"/>
    <col min="8963" max="8963" width="7.7109375" style="8" customWidth="1"/>
    <col min="8964" max="8964" width="7" style="8" customWidth="1"/>
    <col min="8965" max="8965" width="14.7109375" style="8" customWidth="1"/>
    <col min="8966" max="8966" width="2.85546875" style="8" customWidth="1"/>
    <col min="8967" max="8967" width="6.28515625" style="8" customWidth="1"/>
    <col min="8968" max="9006" width="2.85546875" style="8" customWidth="1"/>
    <col min="9007" max="9007" width="5" style="8" customWidth="1"/>
    <col min="9008" max="9008" width="12.7109375" style="8" customWidth="1"/>
    <col min="9009" max="9009" width="2.85546875" style="8" customWidth="1"/>
    <col min="9010" max="9217" width="12.5703125" style="8"/>
    <col min="9218" max="9218" width="0" style="8" hidden="1" customWidth="1"/>
    <col min="9219" max="9219" width="7.7109375" style="8" customWidth="1"/>
    <col min="9220" max="9220" width="7" style="8" customWidth="1"/>
    <col min="9221" max="9221" width="14.7109375" style="8" customWidth="1"/>
    <col min="9222" max="9222" width="2.85546875" style="8" customWidth="1"/>
    <col min="9223" max="9223" width="6.28515625" style="8" customWidth="1"/>
    <col min="9224" max="9262" width="2.85546875" style="8" customWidth="1"/>
    <col min="9263" max="9263" width="5" style="8" customWidth="1"/>
    <col min="9264" max="9264" width="12.7109375" style="8" customWidth="1"/>
    <col min="9265" max="9265" width="2.85546875" style="8" customWidth="1"/>
    <col min="9266" max="9473" width="12.5703125" style="8"/>
    <col min="9474" max="9474" width="0" style="8" hidden="1" customWidth="1"/>
    <col min="9475" max="9475" width="7.7109375" style="8" customWidth="1"/>
    <col min="9476" max="9476" width="7" style="8" customWidth="1"/>
    <col min="9477" max="9477" width="14.7109375" style="8" customWidth="1"/>
    <col min="9478" max="9478" width="2.85546875" style="8" customWidth="1"/>
    <col min="9479" max="9479" width="6.28515625" style="8" customWidth="1"/>
    <col min="9480" max="9518" width="2.85546875" style="8" customWidth="1"/>
    <col min="9519" max="9519" width="5" style="8" customWidth="1"/>
    <col min="9520" max="9520" width="12.7109375" style="8" customWidth="1"/>
    <col min="9521" max="9521" width="2.85546875" style="8" customWidth="1"/>
    <col min="9522" max="9729" width="12.5703125" style="8"/>
    <col min="9730" max="9730" width="0" style="8" hidden="1" customWidth="1"/>
    <col min="9731" max="9731" width="7.7109375" style="8" customWidth="1"/>
    <col min="9732" max="9732" width="7" style="8" customWidth="1"/>
    <col min="9733" max="9733" width="14.7109375" style="8" customWidth="1"/>
    <col min="9734" max="9734" width="2.85546875" style="8" customWidth="1"/>
    <col min="9735" max="9735" width="6.28515625" style="8" customWidth="1"/>
    <col min="9736" max="9774" width="2.85546875" style="8" customWidth="1"/>
    <col min="9775" max="9775" width="5" style="8" customWidth="1"/>
    <col min="9776" max="9776" width="12.7109375" style="8" customWidth="1"/>
    <col min="9777" max="9777" width="2.85546875" style="8" customWidth="1"/>
    <col min="9778" max="9985" width="12.5703125" style="8"/>
    <col min="9986" max="9986" width="0" style="8" hidden="1" customWidth="1"/>
    <col min="9987" max="9987" width="7.7109375" style="8" customWidth="1"/>
    <col min="9988" max="9988" width="7" style="8" customWidth="1"/>
    <col min="9989" max="9989" width="14.7109375" style="8" customWidth="1"/>
    <col min="9990" max="9990" width="2.85546875" style="8" customWidth="1"/>
    <col min="9991" max="9991" width="6.28515625" style="8" customWidth="1"/>
    <col min="9992" max="10030" width="2.85546875" style="8" customWidth="1"/>
    <col min="10031" max="10031" width="5" style="8" customWidth="1"/>
    <col min="10032" max="10032" width="12.7109375" style="8" customWidth="1"/>
    <col min="10033" max="10033" width="2.85546875" style="8" customWidth="1"/>
    <col min="10034" max="10241" width="12.5703125" style="8"/>
    <col min="10242" max="10242" width="0" style="8" hidden="1" customWidth="1"/>
    <col min="10243" max="10243" width="7.7109375" style="8" customWidth="1"/>
    <col min="10244" max="10244" width="7" style="8" customWidth="1"/>
    <col min="10245" max="10245" width="14.7109375" style="8" customWidth="1"/>
    <col min="10246" max="10246" width="2.85546875" style="8" customWidth="1"/>
    <col min="10247" max="10247" width="6.28515625" style="8" customWidth="1"/>
    <col min="10248" max="10286" width="2.85546875" style="8" customWidth="1"/>
    <col min="10287" max="10287" width="5" style="8" customWidth="1"/>
    <col min="10288" max="10288" width="12.7109375" style="8" customWidth="1"/>
    <col min="10289" max="10289" width="2.85546875" style="8" customWidth="1"/>
    <col min="10290" max="10497" width="12.5703125" style="8"/>
    <col min="10498" max="10498" width="0" style="8" hidden="1" customWidth="1"/>
    <col min="10499" max="10499" width="7.7109375" style="8" customWidth="1"/>
    <col min="10500" max="10500" width="7" style="8" customWidth="1"/>
    <col min="10501" max="10501" width="14.7109375" style="8" customWidth="1"/>
    <col min="10502" max="10502" width="2.85546875" style="8" customWidth="1"/>
    <col min="10503" max="10503" width="6.28515625" style="8" customWidth="1"/>
    <col min="10504" max="10542" width="2.85546875" style="8" customWidth="1"/>
    <col min="10543" max="10543" width="5" style="8" customWidth="1"/>
    <col min="10544" max="10544" width="12.7109375" style="8" customWidth="1"/>
    <col min="10545" max="10545" width="2.85546875" style="8" customWidth="1"/>
    <col min="10546" max="10753" width="12.5703125" style="8"/>
    <col min="10754" max="10754" width="0" style="8" hidden="1" customWidth="1"/>
    <col min="10755" max="10755" width="7.7109375" style="8" customWidth="1"/>
    <col min="10756" max="10756" width="7" style="8" customWidth="1"/>
    <col min="10757" max="10757" width="14.7109375" style="8" customWidth="1"/>
    <col min="10758" max="10758" width="2.85546875" style="8" customWidth="1"/>
    <col min="10759" max="10759" width="6.28515625" style="8" customWidth="1"/>
    <col min="10760" max="10798" width="2.85546875" style="8" customWidth="1"/>
    <col min="10799" max="10799" width="5" style="8" customWidth="1"/>
    <col min="10800" max="10800" width="12.7109375" style="8" customWidth="1"/>
    <col min="10801" max="10801" width="2.85546875" style="8" customWidth="1"/>
    <col min="10802" max="11009" width="12.5703125" style="8"/>
    <col min="11010" max="11010" width="0" style="8" hidden="1" customWidth="1"/>
    <col min="11011" max="11011" width="7.7109375" style="8" customWidth="1"/>
    <col min="11012" max="11012" width="7" style="8" customWidth="1"/>
    <col min="11013" max="11013" width="14.7109375" style="8" customWidth="1"/>
    <col min="11014" max="11014" width="2.85546875" style="8" customWidth="1"/>
    <col min="11015" max="11015" width="6.28515625" style="8" customWidth="1"/>
    <col min="11016" max="11054" width="2.85546875" style="8" customWidth="1"/>
    <col min="11055" max="11055" width="5" style="8" customWidth="1"/>
    <col min="11056" max="11056" width="12.7109375" style="8" customWidth="1"/>
    <col min="11057" max="11057" width="2.85546875" style="8" customWidth="1"/>
    <col min="11058" max="11265" width="12.5703125" style="8"/>
    <col min="11266" max="11266" width="0" style="8" hidden="1" customWidth="1"/>
    <col min="11267" max="11267" width="7.7109375" style="8" customWidth="1"/>
    <col min="11268" max="11268" width="7" style="8" customWidth="1"/>
    <col min="11269" max="11269" width="14.7109375" style="8" customWidth="1"/>
    <col min="11270" max="11270" width="2.85546875" style="8" customWidth="1"/>
    <col min="11271" max="11271" width="6.28515625" style="8" customWidth="1"/>
    <col min="11272" max="11310" width="2.85546875" style="8" customWidth="1"/>
    <col min="11311" max="11311" width="5" style="8" customWidth="1"/>
    <col min="11312" max="11312" width="12.7109375" style="8" customWidth="1"/>
    <col min="11313" max="11313" width="2.85546875" style="8" customWidth="1"/>
    <col min="11314" max="11521" width="12.5703125" style="8"/>
    <col min="11522" max="11522" width="0" style="8" hidden="1" customWidth="1"/>
    <col min="11523" max="11523" width="7.7109375" style="8" customWidth="1"/>
    <col min="11524" max="11524" width="7" style="8" customWidth="1"/>
    <col min="11525" max="11525" width="14.7109375" style="8" customWidth="1"/>
    <col min="11526" max="11526" width="2.85546875" style="8" customWidth="1"/>
    <col min="11527" max="11527" width="6.28515625" style="8" customWidth="1"/>
    <col min="11528" max="11566" width="2.85546875" style="8" customWidth="1"/>
    <col min="11567" max="11567" width="5" style="8" customWidth="1"/>
    <col min="11568" max="11568" width="12.7109375" style="8" customWidth="1"/>
    <col min="11569" max="11569" width="2.85546875" style="8" customWidth="1"/>
    <col min="11570" max="11777" width="12.5703125" style="8"/>
    <col min="11778" max="11778" width="0" style="8" hidden="1" customWidth="1"/>
    <col min="11779" max="11779" width="7.7109375" style="8" customWidth="1"/>
    <col min="11780" max="11780" width="7" style="8" customWidth="1"/>
    <col min="11781" max="11781" width="14.7109375" style="8" customWidth="1"/>
    <col min="11782" max="11782" width="2.85546875" style="8" customWidth="1"/>
    <col min="11783" max="11783" width="6.28515625" style="8" customWidth="1"/>
    <col min="11784" max="11822" width="2.85546875" style="8" customWidth="1"/>
    <col min="11823" max="11823" width="5" style="8" customWidth="1"/>
    <col min="11824" max="11824" width="12.7109375" style="8" customWidth="1"/>
    <col min="11825" max="11825" width="2.85546875" style="8" customWidth="1"/>
    <col min="11826" max="12033" width="12.5703125" style="8"/>
    <col min="12034" max="12034" width="0" style="8" hidden="1" customWidth="1"/>
    <col min="12035" max="12035" width="7.7109375" style="8" customWidth="1"/>
    <col min="12036" max="12036" width="7" style="8" customWidth="1"/>
    <col min="12037" max="12037" width="14.7109375" style="8" customWidth="1"/>
    <col min="12038" max="12038" width="2.85546875" style="8" customWidth="1"/>
    <col min="12039" max="12039" width="6.28515625" style="8" customWidth="1"/>
    <col min="12040" max="12078" width="2.85546875" style="8" customWidth="1"/>
    <col min="12079" max="12079" width="5" style="8" customWidth="1"/>
    <col min="12080" max="12080" width="12.7109375" style="8" customWidth="1"/>
    <col min="12081" max="12081" width="2.85546875" style="8" customWidth="1"/>
    <col min="12082" max="12289" width="12.5703125" style="8"/>
    <col min="12290" max="12290" width="0" style="8" hidden="1" customWidth="1"/>
    <col min="12291" max="12291" width="7.7109375" style="8" customWidth="1"/>
    <col min="12292" max="12292" width="7" style="8" customWidth="1"/>
    <col min="12293" max="12293" width="14.7109375" style="8" customWidth="1"/>
    <col min="12294" max="12294" width="2.85546875" style="8" customWidth="1"/>
    <col min="12295" max="12295" width="6.28515625" style="8" customWidth="1"/>
    <col min="12296" max="12334" width="2.85546875" style="8" customWidth="1"/>
    <col min="12335" max="12335" width="5" style="8" customWidth="1"/>
    <col min="12336" max="12336" width="12.7109375" style="8" customWidth="1"/>
    <col min="12337" max="12337" width="2.85546875" style="8" customWidth="1"/>
    <col min="12338" max="12545" width="12.5703125" style="8"/>
    <col min="12546" max="12546" width="0" style="8" hidden="1" customWidth="1"/>
    <col min="12547" max="12547" width="7.7109375" style="8" customWidth="1"/>
    <col min="12548" max="12548" width="7" style="8" customWidth="1"/>
    <col min="12549" max="12549" width="14.7109375" style="8" customWidth="1"/>
    <col min="12550" max="12550" width="2.85546875" style="8" customWidth="1"/>
    <col min="12551" max="12551" width="6.28515625" style="8" customWidth="1"/>
    <col min="12552" max="12590" width="2.85546875" style="8" customWidth="1"/>
    <col min="12591" max="12591" width="5" style="8" customWidth="1"/>
    <col min="12592" max="12592" width="12.7109375" style="8" customWidth="1"/>
    <col min="12593" max="12593" width="2.85546875" style="8" customWidth="1"/>
    <col min="12594" max="12801" width="12.5703125" style="8"/>
    <col min="12802" max="12802" width="0" style="8" hidden="1" customWidth="1"/>
    <col min="12803" max="12803" width="7.7109375" style="8" customWidth="1"/>
    <col min="12804" max="12804" width="7" style="8" customWidth="1"/>
    <col min="12805" max="12805" width="14.7109375" style="8" customWidth="1"/>
    <col min="12806" max="12806" width="2.85546875" style="8" customWidth="1"/>
    <col min="12807" max="12807" width="6.28515625" style="8" customWidth="1"/>
    <col min="12808" max="12846" width="2.85546875" style="8" customWidth="1"/>
    <col min="12847" max="12847" width="5" style="8" customWidth="1"/>
    <col min="12848" max="12848" width="12.7109375" style="8" customWidth="1"/>
    <col min="12849" max="12849" width="2.85546875" style="8" customWidth="1"/>
    <col min="12850" max="13057" width="12.5703125" style="8"/>
    <col min="13058" max="13058" width="0" style="8" hidden="1" customWidth="1"/>
    <col min="13059" max="13059" width="7.7109375" style="8" customWidth="1"/>
    <col min="13060" max="13060" width="7" style="8" customWidth="1"/>
    <col min="13061" max="13061" width="14.7109375" style="8" customWidth="1"/>
    <col min="13062" max="13062" width="2.85546875" style="8" customWidth="1"/>
    <col min="13063" max="13063" width="6.28515625" style="8" customWidth="1"/>
    <col min="13064" max="13102" width="2.85546875" style="8" customWidth="1"/>
    <col min="13103" max="13103" width="5" style="8" customWidth="1"/>
    <col min="13104" max="13104" width="12.7109375" style="8" customWidth="1"/>
    <col min="13105" max="13105" width="2.85546875" style="8" customWidth="1"/>
    <col min="13106" max="13313" width="12.5703125" style="8"/>
    <col min="13314" max="13314" width="0" style="8" hidden="1" customWidth="1"/>
    <col min="13315" max="13315" width="7.7109375" style="8" customWidth="1"/>
    <col min="13316" max="13316" width="7" style="8" customWidth="1"/>
    <col min="13317" max="13317" width="14.7109375" style="8" customWidth="1"/>
    <col min="13318" max="13318" width="2.85546875" style="8" customWidth="1"/>
    <col min="13319" max="13319" width="6.28515625" style="8" customWidth="1"/>
    <col min="13320" max="13358" width="2.85546875" style="8" customWidth="1"/>
    <col min="13359" max="13359" width="5" style="8" customWidth="1"/>
    <col min="13360" max="13360" width="12.7109375" style="8" customWidth="1"/>
    <col min="13361" max="13361" width="2.85546875" style="8" customWidth="1"/>
    <col min="13362" max="13569" width="12.5703125" style="8"/>
    <col min="13570" max="13570" width="0" style="8" hidden="1" customWidth="1"/>
    <col min="13571" max="13571" width="7.7109375" style="8" customWidth="1"/>
    <col min="13572" max="13572" width="7" style="8" customWidth="1"/>
    <col min="13573" max="13573" width="14.7109375" style="8" customWidth="1"/>
    <col min="13574" max="13574" width="2.85546875" style="8" customWidth="1"/>
    <col min="13575" max="13575" width="6.28515625" style="8" customWidth="1"/>
    <col min="13576" max="13614" width="2.85546875" style="8" customWidth="1"/>
    <col min="13615" max="13615" width="5" style="8" customWidth="1"/>
    <col min="13616" max="13616" width="12.7109375" style="8" customWidth="1"/>
    <col min="13617" max="13617" width="2.85546875" style="8" customWidth="1"/>
    <col min="13618" max="13825" width="12.5703125" style="8"/>
    <col min="13826" max="13826" width="0" style="8" hidden="1" customWidth="1"/>
    <col min="13827" max="13827" width="7.7109375" style="8" customWidth="1"/>
    <col min="13828" max="13828" width="7" style="8" customWidth="1"/>
    <col min="13829" max="13829" width="14.7109375" style="8" customWidth="1"/>
    <col min="13830" max="13830" width="2.85546875" style="8" customWidth="1"/>
    <col min="13831" max="13831" width="6.28515625" style="8" customWidth="1"/>
    <col min="13832" max="13870" width="2.85546875" style="8" customWidth="1"/>
    <col min="13871" max="13871" width="5" style="8" customWidth="1"/>
    <col min="13872" max="13872" width="12.7109375" style="8" customWidth="1"/>
    <col min="13873" max="13873" width="2.85546875" style="8" customWidth="1"/>
    <col min="13874" max="14081" width="12.5703125" style="8"/>
    <col min="14082" max="14082" width="0" style="8" hidden="1" customWidth="1"/>
    <col min="14083" max="14083" width="7.7109375" style="8" customWidth="1"/>
    <col min="14084" max="14084" width="7" style="8" customWidth="1"/>
    <col min="14085" max="14085" width="14.7109375" style="8" customWidth="1"/>
    <col min="14086" max="14086" width="2.85546875" style="8" customWidth="1"/>
    <col min="14087" max="14087" width="6.28515625" style="8" customWidth="1"/>
    <col min="14088" max="14126" width="2.85546875" style="8" customWidth="1"/>
    <col min="14127" max="14127" width="5" style="8" customWidth="1"/>
    <col min="14128" max="14128" width="12.7109375" style="8" customWidth="1"/>
    <col min="14129" max="14129" width="2.85546875" style="8" customWidth="1"/>
    <col min="14130" max="14337" width="12.5703125" style="8"/>
    <col min="14338" max="14338" width="0" style="8" hidden="1" customWidth="1"/>
    <col min="14339" max="14339" width="7.7109375" style="8" customWidth="1"/>
    <col min="14340" max="14340" width="7" style="8" customWidth="1"/>
    <col min="14341" max="14341" width="14.7109375" style="8" customWidth="1"/>
    <col min="14342" max="14342" width="2.85546875" style="8" customWidth="1"/>
    <col min="14343" max="14343" width="6.28515625" style="8" customWidth="1"/>
    <col min="14344" max="14382" width="2.85546875" style="8" customWidth="1"/>
    <col min="14383" max="14383" width="5" style="8" customWidth="1"/>
    <col min="14384" max="14384" width="12.7109375" style="8" customWidth="1"/>
    <col min="14385" max="14385" width="2.85546875" style="8" customWidth="1"/>
    <col min="14386" max="14593" width="12.5703125" style="8"/>
    <col min="14594" max="14594" width="0" style="8" hidden="1" customWidth="1"/>
    <col min="14595" max="14595" width="7.7109375" style="8" customWidth="1"/>
    <col min="14596" max="14596" width="7" style="8" customWidth="1"/>
    <col min="14597" max="14597" width="14.7109375" style="8" customWidth="1"/>
    <col min="14598" max="14598" width="2.85546875" style="8" customWidth="1"/>
    <col min="14599" max="14599" width="6.28515625" style="8" customWidth="1"/>
    <col min="14600" max="14638" width="2.85546875" style="8" customWidth="1"/>
    <col min="14639" max="14639" width="5" style="8" customWidth="1"/>
    <col min="14640" max="14640" width="12.7109375" style="8" customWidth="1"/>
    <col min="14641" max="14641" width="2.85546875" style="8" customWidth="1"/>
    <col min="14642" max="14849" width="12.5703125" style="8"/>
    <col min="14850" max="14850" width="0" style="8" hidden="1" customWidth="1"/>
    <col min="14851" max="14851" width="7.7109375" style="8" customWidth="1"/>
    <col min="14852" max="14852" width="7" style="8" customWidth="1"/>
    <col min="14853" max="14853" width="14.7109375" style="8" customWidth="1"/>
    <col min="14854" max="14854" width="2.85546875" style="8" customWidth="1"/>
    <col min="14855" max="14855" width="6.28515625" style="8" customWidth="1"/>
    <col min="14856" max="14894" width="2.85546875" style="8" customWidth="1"/>
    <col min="14895" max="14895" width="5" style="8" customWidth="1"/>
    <col min="14896" max="14896" width="12.7109375" style="8" customWidth="1"/>
    <col min="14897" max="14897" width="2.85546875" style="8" customWidth="1"/>
    <col min="14898" max="15105" width="12.5703125" style="8"/>
    <col min="15106" max="15106" width="0" style="8" hidden="1" customWidth="1"/>
    <col min="15107" max="15107" width="7.7109375" style="8" customWidth="1"/>
    <col min="15108" max="15108" width="7" style="8" customWidth="1"/>
    <col min="15109" max="15109" width="14.7109375" style="8" customWidth="1"/>
    <col min="15110" max="15110" width="2.85546875" style="8" customWidth="1"/>
    <col min="15111" max="15111" width="6.28515625" style="8" customWidth="1"/>
    <col min="15112" max="15150" width="2.85546875" style="8" customWidth="1"/>
    <col min="15151" max="15151" width="5" style="8" customWidth="1"/>
    <col min="15152" max="15152" width="12.7109375" style="8" customWidth="1"/>
    <col min="15153" max="15153" width="2.85546875" style="8" customWidth="1"/>
    <col min="15154" max="15361" width="12.5703125" style="8"/>
    <col min="15362" max="15362" width="0" style="8" hidden="1" customWidth="1"/>
    <col min="15363" max="15363" width="7.7109375" style="8" customWidth="1"/>
    <col min="15364" max="15364" width="7" style="8" customWidth="1"/>
    <col min="15365" max="15365" width="14.7109375" style="8" customWidth="1"/>
    <col min="15366" max="15366" width="2.85546875" style="8" customWidth="1"/>
    <col min="15367" max="15367" width="6.28515625" style="8" customWidth="1"/>
    <col min="15368" max="15406" width="2.85546875" style="8" customWidth="1"/>
    <col min="15407" max="15407" width="5" style="8" customWidth="1"/>
    <col min="15408" max="15408" width="12.7109375" style="8" customWidth="1"/>
    <col min="15409" max="15409" width="2.85546875" style="8" customWidth="1"/>
    <col min="15410" max="15617" width="12.5703125" style="8"/>
    <col min="15618" max="15618" width="0" style="8" hidden="1" customWidth="1"/>
    <col min="15619" max="15619" width="7.7109375" style="8" customWidth="1"/>
    <col min="15620" max="15620" width="7" style="8" customWidth="1"/>
    <col min="15621" max="15621" width="14.7109375" style="8" customWidth="1"/>
    <col min="15622" max="15622" width="2.85546875" style="8" customWidth="1"/>
    <col min="15623" max="15623" width="6.28515625" style="8" customWidth="1"/>
    <col min="15624" max="15662" width="2.85546875" style="8" customWidth="1"/>
    <col min="15663" max="15663" width="5" style="8" customWidth="1"/>
    <col min="15664" max="15664" width="12.7109375" style="8" customWidth="1"/>
    <col min="15665" max="15665" width="2.85546875" style="8" customWidth="1"/>
    <col min="15666" max="15873" width="12.5703125" style="8"/>
    <col min="15874" max="15874" width="0" style="8" hidden="1" customWidth="1"/>
    <col min="15875" max="15875" width="7.7109375" style="8" customWidth="1"/>
    <col min="15876" max="15876" width="7" style="8" customWidth="1"/>
    <col min="15877" max="15877" width="14.7109375" style="8" customWidth="1"/>
    <col min="15878" max="15878" width="2.85546875" style="8" customWidth="1"/>
    <col min="15879" max="15879" width="6.28515625" style="8" customWidth="1"/>
    <col min="15880" max="15918" width="2.85546875" style="8" customWidth="1"/>
    <col min="15919" max="15919" width="5" style="8" customWidth="1"/>
    <col min="15920" max="15920" width="12.7109375" style="8" customWidth="1"/>
    <col min="15921" max="15921" width="2.85546875" style="8" customWidth="1"/>
    <col min="15922" max="16129" width="12.5703125" style="8"/>
    <col min="16130" max="16130" width="0" style="8" hidden="1" customWidth="1"/>
    <col min="16131" max="16131" width="7.7109375" style="8" customWidth="1"/>
    <col min="16132" max="16132" width="7" style="8" customWidth="1"/>
    <col min="16133" max="16133" width="14.7109375" style="8" customWidth="1"/>
    <col min="16134" max="16134" width="2.85546875" style="8" customWidth="1"/>
    <col min="16135" max="16135" width="6.28515625" style="8" customWidth="1"/>
    <col min="16136" max="16174" width="2.85546875" style="8" customWidth="1"/>
    <col min="16175" max="16175" width="5" style="8" customWidth="1"/>
    <col min="16176" max="16176" width="12.7109375" style="8" customWidth="1"/>
    <col min="16177" max="16177" width="2.85546875" style="8" customWidth="1"/>
    <col min="16178" max="16384" width="12.5703125" style="8"/>
  </cols>
  <sheetData>
    <row r="1" spans="2:50" ht="17.25" customHeight="1" x14ac:dyDescent="0.25">
      <c r="B1" s="207" t="s">
        <v>251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167"/>
    </row>
    <row r="2" spans="2:50" ht="18.75" customHeight="1" x14ac:dyDescent="0.25">
      <c r="B2" s="208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</row>
    <row r="4" spans="2:50" ht="39.75" customHeight="1" x14ac:dyDescent="0.25">
      <c r="C4" s="209" t="s">
        <v>252</v>
      </c>
      <c r="D4" s="209"/>
      <c r="E4" s="209"/>
      <c r="F4" s="209"/>
      <c r="G4" s="209"/>
      <c r="H4" s="209"/>
      <c r="I4" s="168"/>
      <c r="J4" s="168"/>
      <c r="K4" s="168"/>
      <c r="L4" s="168"/>
      <c r="M4" s="168"/>
      <c r="N4" s="168"/>
      <c r="O4" s="168"/>
      <c r="P4" s="168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  <c r="AH4" s="52"/>
      <c r="AI4" s="52"/>
      <c r="AJ4" s="52"/>
      <c r="AK4" s="52"/>
      <c r="AL4" s="53"/>
      <c r="AM4" s="210" t="s">
        <v>110</v>
      </c>
      <c r="AN4" s="210"/>
      <c r="AO4" s="210"/>
      <c r="AP4" s="210"/>
      <c r="AQ4" s="210"/>
      <c r="AR4" s="210"/>
      <c r="AS4" s="210"/>
      <c r="AT4" s="210"/>
      <c r="AU4" s="210"/>
      <c r="AV4" s="53"/>
      <c r="AW4" s="52"/>
    </row>
    <row r="5" spans="2:50" ht="30.75" customHeight="1" x14ac:dyDescent="0.25">
      <c r="C5" s="211" t="s">
        <v>261</v>
      </c>
      <c r="D5" s="211"/>
      <c r="E5" s="211"/>
      <c r="F5" s="211"/>
      <c r="G5" s="211"/>
      <c r="H5" s="211"/>
      <c r="I5" s="211"/>
      <c r="J5" s="211"/>
      <c r="K5" s="55"/>
      <c r="AG5" s="51"/>
      <c r="AH5" s="51"/>
      <c r="AI5" s="51"/>
      <c r="AJ5" s="51"/>
      <c r="AK5" s="51"/>
      <c r="AL5" s="212" t="s">
        <v>253</v>
      </c>
      <c r="AM5" s="212"/>
      <c r="AN5" s="212"/>
      <c r="AO5" s="212"/>
      <c r="AP5" s="7"/>
      <c r="AQ5" s="7"/>
      <c r="AR5" s="7"/>
      <c r="AS5" s="209" t="s">
        <v>260</v>
      </c>
      <c r="AT5" s="209"/>
      <c r="AU5" s="209"/>
      <c r="AV5" s="209"/>
      <c r="AW5" s="51"/>
    </row>
    <row r="6" spans="2:50" ht="22.5" customHeight="1" x14ac:dyDescent="0.25">
      <c r="B6" s="11"/>
      <c r="C6" s="209"/>
      <c r="D6" s="209"/>
      <c r="E6" s="209"/>
      <c r="F6" s="209"/>
      <c r="G6" s="209"/>
      <c r="H6" s="209"/>
      <c r="O6" s="54"/>
      <c r="AL6" s="166"/>
      <c r="AM6" s="213" t="s">
        <v>262</v>
      </c>
      <c r="AN6" s="213"/>
      <c r="AO6" s="213"/>
      <c r="AP6" s="213"/>
      <c r="AQ6" s="213"/>
      <c r="AR6" s="213"/>
      <c r="AS6" s="213"/>
      <c r="AT6" s="213"/>
      <c r="AU6" s="213"/>
      <c r="AV6" s="165"/>
    </row>
    <row r="7" spans="2:50" ht="20.25" customHeight="1" x14ac:dyDescent="0.25">
      <c r="C7" s="211"/>
      <c r="D7" s="211"/>
      <c r="E7" s="211"/>
      <c r="F7" s="211"/>
      <c r="G7" s="211"/>
      <c r="AG7" s="214" t="s">
        <v>111</v>
      </c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</row>
    <row r="8" spans="2:50" ht="27.75" customHeight="1" x14ac:dyDescent="0.25">
      <c r="B8" s="215" t="s">
        <v>229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</row>
    <row r="9" spans="2:50" ht="19.5" customHeight="1" x14ac:dyDescent="0.25">
      <c r="B9" s="206" t="s">
        <v>112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</row>
    <row r="10" spans="2:50" ht="26.25" customHeight="1" x14ac:dyDescent="0.25">
      <c r="B10" s="196" t="s">
        <v>228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</row>
    <row r="11" spans="2:50" ht="17.25" customHeight="1" x14ac:dyDescent="0.25">
      <c r="B11" s="197" t="s">
        <v>194</v>
      </c>
      <c r="C11" s="197"/>
      <c r="D11" s="197"/>
      <c r="E11" s="10"/>
      <c r="F11" s="10"/>
      <c r="G11" s="11"/>
      <c r="H11" s="198" t="s">
        <v>195</v>
      </c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56"/>
    </row>
    <row r="12" spans="2:50" ht="19.5" customHeight="1" x14ac:dyDescent="0.25">
      <c r="B12" s="199" t="s">
        <v>114</v>
      </c>
      <c r="C12" s="199"/>
      <c r="D12" s="199"/>
      <c r="E12" s="63"/>
      <c r="F12" s="63"/>
      <c r="G12" s="63"/>
      <c r="H12" s="200" t="s">
        <v>115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9"/>
    </row>
    <row r="13" spans="2:50" ht="19.5" customHeight="1" x14ac:dyDescent="0.25">
      <c r="B13" s="187" t="s">
        <v>219</v>
      </c>
      <c r="C13" s="187"/>
      <c r="D13" s="187"/>
      <c r="E13" s="187"/>
      <c r="F13" s="187"/>
      <c r="G13" s="187"/>
      <c r="H13" s="187"/>
      <c r="I13" s="59"/>
      <c r="J13" s="59"/>
      <c r="K13" s="59"/>
      <c r="L13" s="59"/>
      <c r="M13" s="59"/>
      <c r="N13" s="59"/>
      <c r="O13" s="59"/>
      <c r="AW13" s="9"/>
    </row>
    <row r="14" spans="2:50" ht="36.75" customHeight="1" x14ac:dyDescent="0.25">
      <c r="B14" s="201" t="s">
        <v>220</v>
      </c>
      <c r="C14" s="201"/>
      <c r="D14" s="201"/>
      <c r="E14" s="201"/>
      <c r="F14" s="201"/>
      <c r="G14" s="201"/>
      <c r="H14" s="201"/>
      <c r="I14" s="61"/>
      <c r="J14" s="61"/>
      <c r="K14" s="61"/>
      <c r="L14" s="61"/>
      <c r="M14" s="61"/>
      <c r="N14" s="61"/>
      <c r="O14" s="61"/>
      <c r="P14" s="61"/>
      <c r="Q14" s="61"/>
      <c r="R14" s="202" t="s">
        <v>224</v>
      </c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61"/>
      <c r="AD14" s="61"/>
      <c r="AE14" s="61"/>
      <c r="AF14" s="61"/>
      <c r="AG14" s="203">
        <v>2024</v>
      </c>
      <c r="AH14" s="203"/>
      <c r="AI14" s="203"/>
      <c r="AJ14" s="203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2:50" ht="15" customHeight="1" x14ac:dyDescent="0.25">
      <c r="B15" s="204" t="s">
        <v>221</v>
      </c>
      <c r="C15" s="205"/>
      <c r="D15" s="205"/>
      <c r="E15" s="205"/>
      <c r="F15" s="205"/>
      <c r="G15" s="205"/>
      <c r="H15" s="60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spans="2:50" ht="13.5" hidden="1" customHeight="1" x14ac:dyDescent="0.25">
      <c r="B16" s="50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</row>
    <row r="17" spans="1:49" ht="13.5" hidden="1" customHeight="1" x14ac:dyDescent="0.25">
      <c r="B17" s="50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</row>
    <row r="18" spans="1:49" ht="13.5" hidden="1" customHeight="1" x14ac:dyDescent="0.25">
      <c r="B18" s="50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</row>
    <row r="19" spans="1:49" ht="13.5" hidden="1" customHeight="1" x14ac:dyDescent="0.25">
      <c r="B19" s="50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</row>
    <row r="20" spans="1:49" ht="13.5" hidden="1" customHeight="1" x14ac:dyDescent="0.25">
      <c r="B20" s="50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</row>
    <row r="21" spans="1:49" ht="13.5" hidden="1" customHeight="1" x14ac:dyDescent="0.25">
      <c r="B21" s="50"/>
      <c r="H21" s="185"/>
      <c r="I21" s="185"/>
      <c r="J21" s="185"/>
      <c r="K21" s="185"/>
      <c r="L21" s="185"/>
      <c r="M21" s="185"/>
      <c r="N21" s="185"/>
      <c r="O21" s="185"/>
      <c r="P21" s="185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5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5"/>
    </row>
    <row r="22" spans="1:49" ht="17.25" customHeight="1" x14ac:dyDescent="0.25">
      <c r="B22" s="187" t="s">
        <v>222</v>
      </c>
      <c r="C22" s="188"/>
      <c r="D22" s="188"/>
      <c r="E22" s="188"/>
      <c r="F22" s="188"/>
      <c r="G22" s="188"/>
      <c r="H22" s="188"/>
      <c r="I22" s="58"/>
      <c r="J22" s="58"/>
      <c r="K22" s="58"/>
      <c r="L22" s="58"/>
      <c r="M22" s="58"/>
      <c r="N22" s="58"/>
      <c r="O22" s="58"/>
      <c r="P22" s="11"/>
      <c r="Q22" s="61"/>
      <c r="R22" s="189" t="s">
        <v>225</v>
      </c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62"/>
      <c r="AG22" s="189" t="s">
        <v>226</v>
      </c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91"/>
      <c r="AU22" s="191"/>
      <c r="AV22" s="191"/>
      <c r="AW22" s="58"/>
    </row>
    <row r="23" spans="1:49" ht="13.5" customHeight="1" x14ac:dyDescent="0.25">
      <c r="B23" s="192" t="s">
        <v>223</v>
      </c>
      <c r="C23" s="192"/>
      <c r="D23" s="192"/>
      <c r="E23" s="192"/>
      <c r="F23" s="192"/>
      <c r="G23" s="192"/>
      <c r="H23" s="192"/>
      <c r="I23" s="11"/>
      <c r="J23" s="11"/>
      <c r="K23" s="11"/>
      <c r="L23" s="11"/>
      <c r="M23" s="11"/>
      <c r="N23" s="11"/>
      <c r="O23" s="11"/>
      <c r="P23" s="11"/>
      <c r="Q23" s="11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62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9"/>
      <c r="AU23" s="11"/>
      <c r="AV23" s="9"/>
      <c r="AW23" s="9"/>
    </row>
    <row r="24" spans="1:49" ht="18.75" customHeight="1" x14ac:dyDescent="0.25"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3"/>
      <c r="R24" s="13"/>
      <c r="S24" s="13"/>
      <c r="T24" s="13"/>
      <c r="U24" s="13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</row>
    <row r="25" spans="1:49" ht="13.5" customHeight="1" x14ac:dyDescent="0.2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</row>
    <row r="26" spans="1:49" s="56" customFormat="1" ht="21" customHeight="1" x14ac:dyDescent="0.25">
      <c r="B26" s="179" t="s">
        <v>218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3"/>
    </row>
    <row r="27" spans="1:49" s="56" customFormat="1" ht="79.5" customHeight="1" x14ac:dyDescent="0.25">
      <c r="B27" s="180" t="s">
        <v>227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</row>
    <row r="28" spans="1:49" ht="13.5" customHeight="1" x14ac:dyDescent="0.25">
      <c r="M28" s="182"/>
      <c r="N28" s="182"/>
      <c r="O28" s="183"/>
      <c r="P28" s="183"/>
      <c r="Q28" s="183"/>
      <c r="R28" s="183"/>
      <c r="S28" s="183"/>
      <c r="T28" s="182"/>
      <c r="U28" s="182"/>
      <c r="V28" s="184"/>
      <c r="W28" s="184"/>
      <c r="X28" s="184"/>
      <c r="Y28" s="184"/>
      <c r="Z28" s="184"/>
      <c r="AA28" s="184"/>
      <c r="AB28" s="56"/>
      <c r="AC28" s="56"/>
    </row>
    <row r="29" spans="1:49" ht="19.5" customHeight="1" x14ac:dyDescent="0.25">
      <c r="C29" s="178" t="s">
        <v>116</v>
      </c>
      <c r="D29" s="178"/>
      <c r="E29" s="178"/>
      <c r="F29" s="178"/>
      <c r="G29" s="178"/>
      <c r="H29" s="178"/>
      <c r="I29" s="178"/>
    </row>
    <row r="31" spans="1:49" s="169" customFormat="1" ht="13.5" customHeight="1" x14ac:dyDescent="0.25">
      <c r="A31" s="8"/>
      <c r="B31" s="8"/>
      <c r="C31" s="177" t="s">
        <v>254</v>
      </c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8"/>
      <c r="AW31" s="8"/>
    </row>
    <row r="32" spans="1:49" s="169" customFormat="1" ht="13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s="169" customFormat="1" ht="13.5" customHeight="1" x14ac:dyDescent="0.25">
      <c r="A33" s="8"/>
      <c r="B33" s="8"/>
      <c r="C33" s="177" t="s">
        <v>255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8"/>
      <c r="AW33" s="8"/>
    </row>
    <row r="34" spans="1:49" ht="13.5" customHeight="1" x14ac:dyDescent="0.25"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</row>
    <row r="36" spans="1:49" ht="13.5" customHeight="1" x14ac:dyDescent="0.25"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</row>
    <row r="38" spans="1:49" ht="13.5" customHeight="1" x14ac:dyDescent="0.25"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</row>
    <row r="40" spans="1:49" ht="13.5" customHeight="1" x14ac:dyDescent="0.25"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</row>
    <row r="41" spans="1:49" ht="13.5" customHeight="1" x14ac:dyDescent="0.25"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</row>
    <row r="42" spans="1:49" ht="13.5" customHeight="1" x14ac:dyDescent="0.25"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</row>
    <row r="43" spans="1:49" ht="13.5" customHeight="1" x14ac:dyDescent="0.25"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</row>
    <row r="44" spans="1:49" ht="13.5" customHeight="1" x14ac:dyDescent="0.25"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</row>
    <row r="49" spans="7:7" ht="13.5" customHeight="1" x14ac:dyDescent="0.25">
      <c r="G49" s="14"/>
    </row>
  </sheetData>
  <mergeCells count="53">
    <mergeCell ref="B9:AW9"/>
    <mergeCell ref="B1:AV1"/>
    <mergeCell ref="B2:AW2"/>
    <mergeCell ref="C4:H4"/>
    <mergeCell ref="AM4:AU4"/>
    <mergeCell ref="C5:J5"/>
    <mergeCell ref="AL5:AO5"/>
    <mergeCell ref="AS5:AV5"/>
    <mergeCell ref="C6:H6"/>
    <mergeCell ref="AM6:AU6"/>
    <mergeCell ref="C7:G7"/>
    <mergeCell ref="AG7:AW7"/>
    <mergeCell ref="B8:AW8"/>
    <mergeCell ref="B24:P24"/>
    <mergeCell ref="V24:AW24"/>
    <mergeCell ref="V25:AW25"/>
    <mergeCell ref="H17:AW17"/>
    <mergeCell ref="B10:AW10"/>
    <mergeCell ref="B11:D11"/>
    <mergeCell ref="H11:AJ11"/>
    <mergeCell ref="B12:D12"/>
    <mergeCell ref="H12:AV12"/>
    <mergeCell ref="B13:H13"/>
    <mergeCell ref="B14:H14"/>
    <mergeCell ref="R14:AB14"/>
    <mergeCell ref="AG14:AJ14"/>
    <mergeCell ref="B15:G15"/>
    <mergeCell ref="H16:AW16"/>
    <mergeCell ref="H18:AW18"/>
    <mergeCell ref="H19:AW19"/>
    <mergeCell ref="H20:AW20"/>
    <mergeCell ref="H21:AW21"/>
    <mergeCell ref="B22:H22"/>
    <mergeCell ref="R22:AE23"/>
    <mergeCell ref="AG22:AS23"/>
    <mergeCell ref="AT22:AV22"/>
    <mergeCell ref="B23:H23"/>
    <mergeCell ref="B26:AV26"/>
    <mergeCell ref="B27:AV27"/>
    <mergeCell ref="C40:AU40"/>
    <mergeCell ref="C41:AV41"/>
    <mergeCell ref="C42:AU42"/>
    <mergeCell ref="M28:N28"/>
    <mergeCell ref="O28:S28"/>
    <mergeCell ref="T28:U28"/>
    <mergeCell ref="V28:AA28"/>
    <mergeCell ref="C44:AU44"/>
    <mergeCell ref="C29:I29"/>
    <mergeCell ref="C31:AU31"/>
    <mergeCell ref="C33:AU33"/>
    <mergeCell ref="C34:AU34"/>
    <mergeCell ref="C36:AU36"/>
    <mergeCell ref="C38:AU38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1"/>
  <sheetViews>
    <sheetView zoomScaleNormal="100" workbookViewId="0">
      <selection activeCell="R33" sqref="R33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2.285156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43" t="s">
        <v>117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9" ht="11.25" customHeight="1" x14ac:dyDescent="0.25">
      <c r="A2" s="232" t="s">
        <v>118</v>
      </c>
      <c r="B2" s="221" t="s">
        <v>119</v>
      </c>
      <c r="C2" s="221"/>
      <c r="D2" s="221"/>
      <c r="E2" s="221"/>
      <c r="F2" s="239" t="s">
        <v>120</v>
      </c>
      <c r="G2" s="221" t="s">
        <v>121</v>
      </c>
      <c r="H2" s="221"/>
      <c r="I2" s="221"/>
      <c r="J2" s="239" t="s">
        <v>122</v>
      </c>
      <c r="K2" s="221" t="s">
        <v>123</v>
      </c>
      <c r="L2" s="221"/>
      <c r="M2" s="221"/>
      <c r="N2" s="66"/>
      <c r="O2" s="221" t="s">
        <v>124</v>
      </c>
      <c r="P2" s="221"/>
      <c r="Q2" s="221"/>
      <c r="R2" s="221"/>
      <c r="S2" s="239" t="s">
        <v>125</v>
      </c>
      <c r="T2" s="221" t="s">
        <v>126</v>
      </c>
      <c r="U2" s="221"/>
      <c r="V2" s="221"/>
      <c r="W2" s="239" t="s">
        <v>127</v>
      </c>
      <c r="X2" s="221" t="s">
        <v>128</v>
      </c>
      <c r="Y2" s="221"/>
      <c r="Z2" s="221"/>
      <c r="AA2" s="239" t="s">
        <v>129</v>
      </c>
      <c r="AB2" s="221" t="s">
        <v>130</v>
      </c>
      <c r="AC2" s="221"/>
      <c r="AD2" s="221"/>
      <c r="AE2" s="221"/>
      <c r="AF2" s="239" t="s">
        <v>131</v>
      </c>
      <c r="AG2" s="221" t="s">
        <v>132</v>
      </c>
      <c r="AH2" s="221"/>
      <c r="AI2" s="221"/>
      <c r="AJ2" s="239" t="s">
        <v>133</v>
      </c>
      <c r="AK2" s="221" t="s">
        <v>134</v>
      </c>
      <c r="AL2" s="221"/>
      <c r="AM2" s="221"/>
      <c r="AN2" s="221"/>
      <c r="AO2" s="223" t="s">
        <v>135</v>
      </c>
      <c r="AP2" s="224"/>
      <c r="AQ2" s="224"/>
      <c r="AR2" s="224"/>
      <c r="AS2" s="225"/>
      <c r="AT2" s="223" t="s">
        <v>136</v>
      </c>
      <c r="AU2" s="224"/>
      <c r="AV2" s="224"/>
      <c r="AW2" s="225"/>
      <c r="AX2" s="239" t="s">
        <v>137</v>
      </c>
      <c r="AY2" s="221" t="s">
        <v>138</v>
      </c>
      <c r="AZ2" s="221"/>
      <c r="BA2" s="221"/>
      <c r="BB2" s="221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9" ht="60.75" customHeight="1" x14ac:dyDescent="0.25">
      <c r="A3" s="232"/>
      <c r="B3" s="69" t="s">
        <v>139</v>
      </c>
      <c r="C3" s="69" t="s">
        <v>140</v>
      </c>
      <c r="D3" s="69" t="s">
        <v>141</v>
      </c>
      <c r="E3" s="69" t="s">
        <v>142</v>
      </c>
      <c r="F3" s="239"/>
      <c r="G3" s="69" t="s">
        <v>143</v>
      </c>
      <c r="H3" s="69" t="s">
        <v>144</v>
      </c>
      <c r="I3" s="69" t="s">
        <v>145</v>
      </c>
      <c r="J3" s="239"/>
      <c r="K3" s="69" t="s">
        <v>146</v>
      </c>
      <c r="L3" s="69" t="s">
        <v>147</v>
      </c>
      <c r="M3" s="69" t="s">
        <v>148</v>
      </c>
      <c r="N3" s="69" t="s">
        <v>149</v>
      </c>
      <c r="O3" s="69" t="s">
        <v>139</v>
      </c>
      <c r="P3" s="69" t="s">
        <v>140</v>
      </c>
      <c r="Q3" s="69" t="s">
        <v>141</v>
      </c>
      <c r="R3" s="69" t="s">
        <v>142</v>
      </c>
      <c r="S3" s="239"/>
      <c r="T3" s="69" t="s">
        <v>150</v>
      </c>
      <c r="U3" s="69" t="s">
        <v>151</v>
      </c>
      <c r="V3" s="69" t="s">
        <v>152</v>
      </c>
      <c r="W3" s="239"/>
      <c r="X3" s="69" t="s">
        <v>153</v>
      </c>
      <c r="Y3" s="69" t="s">
        <v>154</v>
      </c>
      <c r="Z3" s="69" t="s">
        <v>155</v>
      </c>
      <c r="AA3" s="239"/>
      <c r="AB3" s="69" t="s">
        <v>153</v>
      </c>
      <c r="AC3" s="69" t="s">
        <v>154</v>
      </c>
      <c r="AD3" s="69" t="s">
        <v>155</v>
      </c>
      <c r="AE3" s="69" t="s">
        <v>156</v>
      </c>
      <c r="AF3" s="239"/>
      <c r="AG3" s="69" t="s">
        <v>143</v>
      </c>
      <c r="AH3" s="69" t="s">
        <v>144</v>
      </c>
      <c r="AI3" s="69" t="s">
        <v>145</v>
      </c>
      <c r="AJ3" s="239"/>
      <c r="AK3" s="69" t="s">
        <v>157</v>
      </c>
      <c r="AL3" s="69" t="s">
        <v>158</v>
      </c>
      <c r="AM3" s="69" t="s">
        <v>159</v>
      </c>
      <c r="AN3" s="69" t="s">
        <v>160</v>
      </c>
      <c r="AO3" s="69" t="s">
        <v>139</v>
      </c>
      <c r="AP3" s="69" t="s">
        <v>140</v>
      </c>
      <c r="AQ3" s="69" t="s">
        <v>141</v>
      </c>
      <c r="AR3" s="69" t="s">
        <v>142</v>
      </c>
      <c r="AS3" s="69" t="s">
        <v>230</v>
      </c>
      <c r="AT3" s="70" t="s">
        <v>231</v>
      </c>
      <c r="AU3" s="69" t="s">
        <v>143</v>
      </c>
      <c r="AV3" s="69" t="s">
        <v>144</v>
      </c>
      <c r="AW3" s="69" t="s">
        <v>145</v>
      </c>
      <c r="AX3" s="239"/>
      <c r="AY3" s="69" t="s">
        <v>146</v>
      </c>
      <c r="AZ3" s="69" t="s">
        <v>147</v>
      </c>
      <c r="BA3" s="69" t="s">
        <v>148</v>
      </c>
      <c r="BB3" s="15" t="s">
        <v>161</v>
      </c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9" ht="15" customHeight="1" thickBot="1" x14ac:dyDescent="0.3">
      <c r="A4" s="244"/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217">
        <v>44</v>
      </c>
      <c r="AT4" s="219"/>
      <c r="AU4" s="67">
        <v>45</v>
      </c>
      <c r="AV4" s="67">
        <v>46</v>
      </c>
      <c r="AW4" s="67">
        <v>47</v>
      </c>
      <c r="AX4" s="67">
        <v>48</v>
      </c>
      <c r="AY4" s="67">
        <v>49</v>
      </c>
      <c r="AZ4" s="67">
        <v>50</v>
      </c>
      <c r="BA4" s="67">
        <v>51</v>
      </c>
      <c r="BB4" s="16">
        <v>52</v>
      </c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9" ht="15" customHeight="1" thickBot="1" x14ac:dyDescent="0.3">
      <c r="A5" s="71" t="s">
        <v>162</v>
      </c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166</v>
      </c>
      <c r="P5" s="75" t="s">
        <v>167</v>
      </c>
      <c r="Q5" s="75" t="s">
        <v>167</v>
      </c>
      <c r="R5" s="76" t="s">
        <v>164</v>
      </c>
      <c r="S5" s="77" t="s">
        <v>163</v>
      </c>
      <c r="T5" s="77" t="s">
        <v>163</v>
      </c>
      <c r="U5" s="78"/>
      <c r="V5" s="78"/>
      <c r="W5" s="78"/>
      <c r="X5" s="78"/>
      <c r="Y5" s="72"/>
      <c r="Z5" s="72"/>
      <c r="AA5" s="74" t="s">
        <v>166</v>
      </c>
      <c r="AB5" s="75" t="s">
        <v>167</v>
      </c>
      <c r="AC5" s="75" t="s">
        <v>167</v>
      </c>
      <c r="AD5" s="72"/>
      <c r="AE5" s="72"/>
      <c r="AF5" s="72"/>
      <c r="AG5" s="72"/>
      <c r="AH5" s="72"/>
      <c r="AI5" s="72"/>
      <c r="AJ5" s="72"/>
      <c r="AK5" s="72"/>
      <c r="AL5" s="73"/>
      <c r="AM5" s="73"/>
      <c r="AN5" s="74" t="s">
        <v>166</v>
      </c>
      <c r="AO5" s="75" t="s">
        <v>167</v>
      </c>
      <c r="AP5" s="75" t="s">
        <v>167</v>
      </c>
      <c r="AQ5" s="75" t="s">
        <v>167</v>
      </c>
      <c r="AR5" s="76" t="s">
        <v>164</v>
      </c>
      <c r="AS5" s="240" t="s">
        <v>163</v>
      </c>
      <c r="AT5" s="241"/>
      <c r="AU5" s="79" t="s">
        <v>163</v>
      </c>
      <c r="AV5" s="79" t="s">
        <v>163</v>
      </c>
      <c r="AW5" s="80" t="s">
        <v>163</v>
      </c>
      <c r="AX5" s="79" t="s">
        <v>163</v>
      </c>
      <c r="AY5" s="79" t="s">
        <v>163</v>
      </c>
      <c r="AZ5" s="79" t="s">
        <v>163</v>
      </c>
      <c r="BA5" s="80" t="s">
        <v>163</v>
      </c>
      <c r="BB5" s="81" t="s">
        <v>163</v>
      </c>
      <c r="BC5" s="19"/>
      <c r="BD5" s="20"/>
      <c r="BE5" s="19"/>
      <c r="BF5" s="19"/>
      <c r="BG5" s="20"/>
      <c r="BH5" s="19"/>
      <c r="BI5" s="19"/>
      <c r="BJ5" s="20"/>
      <c r="BK5" s="19"/>
      <c r="BL5" s="19"/>
      <c r="BM5" s="20"/>
    </row>
    <row r="6" spans="1:69" ht="15" customHeight="1" thickBot="1" x14ac:dyDescent="0.3">
      <c r="A6" s="82" t="s">
        <v>165</v>
      </c>
      <c r="B6" s="83"/>
      <c r="C6" s="84"/>
      <c r="D6" s="84"/>
      <c r="E6" s="84"/>
      <c r="F6" s="84"/>
      <c r="G6" s="84"/>
      <c r="H6" s="84"/>
      <c r="I6" s="84"/>
      <c r="J6" s="85"/>
      <c r="K6" s="84"/>
      <c r="L6" s="84"/>
      <c r="M6" s="84"/>
      <c r="N6" s="84"/>
      <c r="O6" s="86"/>
      <c r="P6" s="86"/>
      <c r="Q6" s="87" t="s">
        <v>166</v>
      </c>
      <c r="R6" s="88" t="s">
        <v>167</v>
      </c>
      <c r="S6" s="89" t="s">
        <v>163</v>
      </c>
      <c r="T6" s="89" t="s">
        <v>163</v>
      </c>
      <c r="U6" s="88" t="s">
        <v>167</v>
      </c>
      <c r="V6" s="90" t="s">
        <v>164</v>
      </c>
      <c r="W6" s="86"/>
      <c r="X6" s="83"/>
      <c r="Y6" s="83"/>
      <c r="Z6" s="83"/>
      <c r="AA6" s="83"/>
      <c r="AB6" s="83"/>
      <c r="AC6" s="83"/>
      <c r="AD6" s="83"/>
      <c r="AE6" s="86"/>
      <c r="AF6" s="86"/>
      <c r="AG6" s="87" t="s">
        <v>166</v>
      </c>
      <c r="AH6" s="90" t="s">
        <v>164</v>
      </c>
      <c r="AI6" s="91" t="s">
        <v>168</v>
      </c>
      <c r="AJ6" s="91" t="s">
        <v>168</v>
      </c>
      <c r="AK6" s="91" t="s">
        <v>168</v>
      </c>
      <c r="AL6" s="91" t="s">
        <v>168</v>
      </c>
      <c r="AM6" s="92" t="s">
        <v>169</v>
      </c>
      <c r="AN6" s="92" t="s">
        <v>169</v>
      </c>
      <c r="AO6" s="92" t="s">
        <v>169</v>
      </c>
      <c r="AP6" s="92" t="s">
        <v>169</v>
      </c>
      <c r="AQ6" s="93" t="s">
        <v>170</v>
      </c>
      <c r="AR6" s="93" t="s">
        <v>170</v>
      </c>
      <c r="AS6" s="94" t="s">
        <v>170</v>
      </c>
      <c r="AT6" s="95" t="s">
        <v>171</v>
      </c>
      <c r="AU6" s="96" t="s">
        <v>171</v>
      </c>
      <c r="AV6" s="96" t="s">
        <v>171</v>
      </c>
      <c r="AW6" s="97" t="s">
        <v>171</v>
      </c>
      <c r="AX6" s="96" t="s">
        <v>171</v>
      </c>
      <c r="AY6" s="96" t="s">
        <v>171</v>
      </c>
      <c r="AZ6" s="96" t="s">
        <v>171</v>
      </c>
      <c r="BA6" s="97" t="s">
        <v>171</v>
      </c>
      <c r="BB6" s="98" t="s">
        <v>171</v>
      </c>
      <c r="BC6" s="19"/>
      <c r="BD6" s="20"/>
      <c r="BE6" s="19"/>
      <c r="BF6" s="19"/>
      <c r="BG6" s="20"/>
      <c r="BH6" s="19"/>
      <c r="BI6" s="19"/>
      <c r="BJ6" s="20"/>
      <c r="BK6" s="19"/>
      <c r="BL6" s="19"/>
      <c r="BM6" s="20"/>
    </row>
    <row r="7" spans="1:69" ht="15" customHeight="1" x14ac:dyDescent="0.25">
      <c r="A7" s="20"/>
      <c r="B7" s="20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99"/>
      <c r="AU7" s="99"/>
      <c r="AV7" s="99"/>
      <c r="AW7" s="99"/>
      <c r="AX7" s="99"/>
      <c r="AY7" s="99"/>
      <c r="AZ7" s="99"/>
      <c r="BA7" s="99"/>
      <c r="BB7" s="99"/>
      <c r="BC7" s="19"/>
      <c r="BD7" s="20"/>
      <c r="BE7" s="19"/>
      <c r="BF7" s="19"/>
      <c r="BG7" s="20"/>
      <c r="BH7" s="19"/>
      <c r="BI7" s="19"/>
      <c r="BJ7" s="20"/>
      <c r="BK7" s="19"/>
      <c r="BL7" s="19"/>
      <c r="BM7" s="20"/>
    </row>
    <row r="8" spans="1:69" ht="15" customHeight="1" x14ac:dyDescent="0.25">
      <c r="A8" s="245" t="s">
        <v>172</v>
      </c>
      <c r="B8" s="245"/>
      <c r="C8" s="245"/>
      <c r="D8" s="245"/>
      <c r="E8" s="245"/>
      <c r="F8" s="245"/>
      <c r="G8" s="68"/>
      <c r="H8" s="236" t="s">
        <v>173</v>
      </c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0"/>
      <c r="Y8" s="21" t="s">
        <v>166</v>
      </c>
      <c r="Z8" s="242" t="s">
        <v>174</v>
      </c>
      <c r="AA8" s="242"/>
      <c r="AB8" s="242"/>
      <c r="AC8" s="242"/>
      <c r="AD8" s="242"/>
      <c r="AE8" s="242"/>
      <c r="AF8" s="242"/>
      <c r="AG8" s="20"/>
      <c r="AH8" s="20"/>
      <c r="AI8" s="20"/>
      <c r="AJ8" s="20"/>
      <c r="AK8" s="20"/>
      <c r="AL8" s="20"/>
      <c r="AM8" s="20"/>
      <c r="AN8" s="20"/>
      <c r="AO8" s="26"/>
      <c r="AP8" s="20"/>
      <c r="AQ8" s="20"/>
      <c r="AR8" s="24" t="s">
        <v>169</v>
      </c>
      <c r="AS8" s="100"/>
      <c r="AT8" s="237" t="s">
        <v>175</v>
      </c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</row>
    <row r="9" spans="1:69" ht="1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6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101"/>
      <c r="AT9" s="101"/>
      <c r="AU9" s="101"/>
      <c r="AV9" s="101"/>
      <c r="AW9" s="101"/>
      <c r="AX9" s="101"/>
      <c r="AY9" s="101"/>
      <c r="AZ9" s="101"/>
      <c r="BA9" s="101"/>
      <c r="BB9" s="102"/>
      <c r="BC9" s="102"/>
      <c r="BD9" s="101"/>
      <c r="BE9" s="102"/>
      <c r="BF9" s="102"/>
      <c r="BG9" s="101"/>
      <c r="BH9" s="102"/>
      <c r="BI9" s="102"/>
      <c r="BJ9" s="101"/>
      <c r="BK9" s="102"/>
      <c r="BL9" s="102"/>
      <c r="BM9" s="101"/>
    </row>
    <row r="10" spans="1:69" ht="15" customHeight="1" x14ac:dyDescent="0.25">
      <c r="A10" s="20"/>
      <c r="B10" s="20"/>
      <c r="C10" s="20"/>
      <c r="D10" s="20"/>
      <c r="E10" s="20"/>
      <c r="F10" s="20"/>
      <c r="G10" s="18" t="s">
        <v>164</v>
      </c>
      <c r="H10" s="236" t="s">
        <v>176</v>
      </c>
      <c r="I10" s="236"/>
      <c r="J10" s="236"/>
      <c r="K10" s="236"/>
      <c r="L10" s="236"/>
      <c r="M10" s="236"/>
      <c r="N10" s="236"/>
      <c r="O10" s="236"/>
      <c r="P10" s="236"/>
      <c r="Q10" s="236"/>
      <c r="R10" s="20"/>
      <c r="S10" s="20"/>
      <c r="T10" s="20"/>
      <c r="U10" s="19"/>
      <c r="V10" s="20"/>
      <c r="W10" s="20"/>
      <c r="X10" s="20"/>
      <c r="Y10" s="22" t="s">
        <v>167</v>
      </c>
      <c r="Z10" s="236" t="s">
        <v>177</v>
      </c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0"/>
      <c r="AR10" s="25" t="s">
        <v>170</v>
      </c>
      <c r="AS10" s="100"/>
      <c r="AT10" s="237" t="s">
        <v>178</v>
      </c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102"/>
      <c r="BI10" s="102"/>
      <c r="BJ10" s="101"/>
      <c r="BK10" s="102"/>
      <c r="BL10" s="102"/>
      <c r="BM10" s="101"/>
      <c r="BN10" s="6"/>
      <c r="BO10" s="6"/>
      <c r="BP10" s="6"/>
      <c r="BQ10" s="6"/>
    </row>
    <row r="11" spans="1:69" ht="1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101"/>
      <c r="AT11" s="101"/>
      <c r="AU11" s="101"/>
      <c r="AV11" s="101"/>
      <c r="AW11" s="101"/>
      <c r="AX11" s="101"/>
      <c r="AY11" s="101"/>
      <c r="AZ11" s="101"/>
      <c r="BA11" s="101"/>
      <c r="BB11" s="102"/>
      <c r="BC11" s="102"/>
      <c r="BD11" s="101"/>
      <c r="BE11" s="102"/>
      <c r="BF11" s="102"/>
      <c r="BG11" s="101"/>
      <c r="BH11" s="102"/>
      <c r="BI11" s="102"/>
      <c r="BJ11" s="101"/>
      <c r="BK11" s="102"/>
      <c r="BL11" s="102"/>
      <c r="BM11" s="101"/>
      <c r="BN11" s="6"/>
      <c r="BO11" s="6"/>
      <c r="BP11" s="6"/>
      <c r="BQ11" s="6"/>
    </row>
    <row r="12" spans="1:69" ht="15" customHeight="1" x14ac:dyDescent="0.25">
      <c r="A12" s="20"/>
      <c r="B12" s="20"/>
      <c r="C12" s="20"/>
      <c r="D12" s="20"/>
      <c r="E12" s="20"/>
      <c r="F12" s="20"/>
      <c r="G12" s="17" t="s">
        <v>163</v>
      </c>
      <c r="H12" s="236" t="s">
        <v>179</v>
      </c>
      <c r="I12" s="236"/>
      <c r="J12" s="236"/>
      <c r="K12" s="236"/>
      <c r="L12" s="236"/>
      <c r="M12" s="236"/>
      <c r="N12" s="236"/>
      <c r="O12" s="236"/>
      <c r="P12" s="236"/>
      <c r="Q12" s="236"/>
      <c r="R12" s="20"/>
      <c r="S12" s="20"/>
      <c r="T12" s="20"/>
      <c r="U12" s="19"/>
      <c r="V12" s="20"/>
      <c r="W12" s="20"/>
      <c r="X12" s="20"/>
      <c r="Y12" s="23" t="s">
        <v>168</v>
      </c>
      <c r="Z12" s="236" t="s">
        <v>180</v>
      </c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0"/>
      <c r="AR12" s="27" t="s">
        <v>171</v>
      </c>
      <c r="AS12" s="103"/>
      <c r="AT12" s="238" t="s">
        <v>181</v>
      </c>
      <c r="AU12" s="238"/>
      <c r="AV12" s="238"/>
      <c r="AW12" s="238"/>
      <c r="AX12" s="238"/>
      <c r="AY12" s="238"/>
      <c r="AZ12" s="238"/>
      <c r="BA12" s="238"/>
      <c r="BB12" s="238"/>
      <c r="BC12" s="238"/>
      <c r="BD12" s="101"/>
      <c r="BE12" s="102"/>
      <c r="BF12" s="102"/>
      <c r="BG12" s="101"/>
      <c r="BH12" s="102"/>
      <c r="BI12" s="102"/>
      <c r="BJ12" s="101"/>
      <c r="BK12" s="102"/>
      <c r="BL12" s="102"/>
      <c r="BM12" s="101"/>
      <c r="BN12" s="6"/>
      <c r="BO12" s="6"/>
      <c r="BP12" s="6"/>
      <c r="BQ12" s="6"/>
    </row>
    <row r="13" spans="1:69" ht="1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19"/>
      <c r="BC13" s="19"/>
      <c r="BD13" s="20"/>
      <c r="BE13" s="19"/>
      <c r="BF13" s="19"/>
      <c r="BG13" s="20"/>
      <c r="BH13" s="19"/>
      <c r="BI13" s="19"/>
      <c r="BJ13" s="20"/>
      <c r="BK13" s="19"/>
      <c r="BL13" s="19"/>
      <c r="BM13" s="20"/>
      <c r="BN13" s="6"/>
      <c r="BO13" s="6"/>
      <c r="BP13" s="6"/>
      <c r="BQ13" s="6"/>
    </row>
    <row r="14" spans="1:69" ht="15" customHeight="1" x14ac:dyDescent="0.25">
      <c r="A14" s="231" t="s">
        <v>182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19"/>
      <c r="BD14" s="20"/>
      <c r="BE14" s="19"/>
      <c r="BF14" s="19"/>
      <c r="BG14" s="20"/>
      <c r="BH14" s="19"/>
      <c r="BI14" s="19"/>
      <c r="BJ14" s="20"/>
      <c r="BK14" s="19"/>
      <c r="BL14" s="19"/>
      <c r="BM14" s="20"/>
      <c r="BN14" s="6"/>
      <c r="BO14" s="6"/>
      <c r="BP14" s="6"/>
      <c r="BQ14" s="6"/>
    </row>
    <row r="15" spans="1:69" ht="15" customHeight="1" x14ac:dyDescent="0.25">
      <c r="A15" s="232" t="s">
        <v>118</v>
      </c>
      <c r="B15" s="229" t="s">
        <v>183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 t="s">
        <v>11</v>
      </c>
      <c r="U15" s="229"/>
      <c r="V15" s="229"/>
      <c r="W15" s="229"/>
      <c r="X15" s="229"/>
      <c r="Y15" s="229"/>
      <c r="Z15" s="229"/>
      <c r="AA15" s="229"/>
      <c r="AB15" s="229"/>
      <c r="AC15" s="229" t="s">
        <v>184</v>
      </c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32" t="s">
        <v>99</v>
      </c>
      <c r="AZ15" s="232"/>
      <c r="BA15" s="232"/>
      <c r="BB15" s="232"/>
      <c r="BC15" s="232"/>
      <c r="BD15" s="232"/>
      <c r="BE15" s="229" t="s">
        <v>185</v>
      </c>
      <c r="BF15" s="229"/>
      <c r="BG15" s="229"/>
      <c r="BH15" s="229" t="s">
        <v>98</v>
      </c>
      <c r="BI15" s="229"/>
      <c r="BJ15" s="230"/>
      <c r="BK15" s="28"/>
      <c r="BL15" s="28"/>
      <c r="BM15" s="28"/>
      <c r="BN15" s="28"/>
      <c r="BO15" s="29"/>
      <c r="BP15" s="29"/>
      <c r="BQ15" s="29"/>
    </row>
    <row r="16" spans="1:69" ht="37.5" customHeight="1" x14ac:dyDescent="0.25">
      <c r="A16" s="232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 t="s">
        <v>77</v>
      </c>
      <c r="AD16" s="229"/>
      <c r="AE16" s="229"/>
      <c r="AF16" s="229"/>
      <c r="AG16" s="229"/>
      <c r="AH16" s="229"/>
      <c r="AI16" s="229"/>
      <c r="AJ16" s="229" t="s">
        <v>186</v>
      </c>
      <c r="AK16" s="229"/>
      <c r="AL16" s="229"/>
      <c r="AM16" s="229"/>
      <c r="AN16" s="229"/>
      <c r="AO16" s="229"/>
      <c r="AP16" s="229"/>
      <c r="AQ16" s="229" t="s">
        <v>187</v>
      </c>
      <c r="AR16" s="229"/>
      <c r="AS16" s="229"/>
      <c r="AT16" s="229"/>
      <c r="AU16" s="229"/>
      <c r="AV16" s="229"/>
      <c r="AW16" s="229"/>
      <c r="AX16" s="229"/>
      <c r="AY16" s="229" t="s">
        <v>188</v>
      </c>
      <c r="AZ16" s="229"/>
      <c r="BA16" s="229"/>
      <c r="BB16" s="229" t="s">
        <v>189</v>
      </c>
      <c r="BC16" s="229"/>
      <c r="BD16" s="229"/>
      <c r="BE16" s="229"/>
      <c r="BF16" s="229"/>
      <c r="BG16" s="229"/>
      <c r="BH16" s="229"/>
      <c r="BI16" s="229"/>
      <c r="BJ16" s="230"/>
      <c r="BK16" s="28"/>
      <c r="BL16" s="28"/>
      <c r="BM16" s="28"/>
      <c r="BN16" s="28"/>
      <c r="BO16" s="29"/>
      <c r="BP16" s="29"/>
      <c r="BQ16" s="29"/>
    </row>
    <row r="17" spans="1:69" ht="15" customHeight="1" x14ac:dyDescent="0.25">
      <c r="A17" s="232"/>
      <c r="B17" s="229" t="s">
        <v>98</v>
      </c>
      <c r="C17" s="229"/>
      <c r="D17" s="229"/>
      <c r="E17" s="229"/>
      <c r="F17" s="229"/>
      <c r="G17" s="229"/>
      <c r="H17" s="229" t="s">
        <v>190</v>
      </c>
      <c r="I17" s="229"/>
      <c r="J17" s="229"/>
      <c r="K17" s="229"/>
      <c r="L17" s="229"/>
      <c r="M17" s="229"/>
      <c r="N17" s="229" t="s">
        <v>191</v>
      </c>
      <c r="O17" s="229"/>
      <c r="P17" s="229"/>
      <c r="Q17" s="229"/>
      <c r="R17" s="229"/>
      <c r="S17" s="229"/>
      <c r="T17" s="229" t="s">
        <v>98</v>
      </c>
      <c r="U17" s="229"/>
      <c r="V17" s="229"/>
      <c r="W17" s="229" t="s">
        <v>190</v>
      </c>
      <c r="X17" s="229"/>
      <c r="Y17" s="229"/>
      <c r="Z17" s="229" t="s">
        <v>191</v>
      </c>
      <c r="AA17" s="229"/>
      <c r="AB17" s="229"/>
      <c r="AC17" s="229" t="s">
        <v>98</v>
      </c>
      <c r="AD17" s="229"/>
      <c r="AE17" s="229"/>
      <c r="AF17" s="229" t="s">
        <v>190</v>
      </c>
      <c r="AG17" s="229"/>
      <c r="AH17" s="229" t="s">
        <v>191</v>
      </c>
      <c r="AI17" s="229"/>
      <c r="AJ17" s="229" t="s">
        <v>98</v>
      </c>
      <c r="AK17" s="229"/>
      <c r="AL17" s="229"/>
      <c r="AM17" s="229" t="s">
        <v>190</v>
      </c>
      <c r="AN17" s="229"/>
      <c r="AO17" s="229" t="s">
        <v>191</v>
      </c>
      <c r="AP17" s="229"/>
      <c r="AQ17" s="229" t="s">
        <v>98</v>
      </c>
      <c r="AR17" s="229"/>
      <c r="AS17" s="229"/>
      <c r="AT17" s="229"/>
      <c r="AU17" s="229" t="s">
        <v>190</v>
      </c>
      <c r="AV17" s="229"/>
      <c r="AW17" s="229" t="s">
        <v>191</v>
      </c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30"/>
      <c r="BK17" s="28"/>
      <c r="BL17" s="28"/>
      <c r="BM17" s="28"/>
      <c r="BN17" s="28"/>
      <c r="BO17" s="29"/>
      <c r="BP17" s="29"/>
      <c r="BQ17" s="29"/>
    </row>
    <row r="18" spans="1:69" ht="15" customHeight="1" x14ac:dyDescent="0.25">
      <c r="A18" s="232"/>
      <c r="B18" s="233" t="s">
        <v>192</v>
      </c>
      <c r="C18" s="234"/>
      <c r="D18" s="235"/>
      <c r="E18" s="233" t="s">
        <v>193</v>
      </c>
      <c r="F18" s="234"/>
      <c r="G18" s="235"/>
      <c r="H18" s="233" t="s">
        <v>192</v>
      </c>
      <c r="I18" s="234"/>
      <c r="J18" s="235"/>
      <c r="K18" s="233" t="s">
        <v>193</v>
      </c>
      <c r="L18" s="234"/>
      <c r="M18" s="235"/>
      <c r="N18" s="233" t="s">
        <v>192</v>
      </c>
      <c r="O18" s="234"/>
      <c r="P18" s="235"/>
      <c r="Q18" s="233" t="s">
        <v>193</v>
      </c>
      <c r="R18" s="234"/>
      <c r="S18" s="235"/>
      <c r="T18" s="226" t="s">
        <v>192</v>
      </c>
      <c r="U18" s="226"/>
      <c r="V18" s="226"/>
      <c r="W18" s="226" t="s">
        <v>192</v>
      </c>
      <c r="X18" s="226"/>
      <c r="Y18" s="226"/>
      <c r="Z18" s="226" t="s">
        <v>192</v>
      </c>
      <c r="AA18" s="226"/>
      <c r="AB18" s="226"/>
      <c r="AC18" s="226" t="s">
        <v>192</v>
      </c>
      <c r="AD18" s="226"/>
      <c r="AE18" s="226"/>
      <c r="AF18" s="226" t="s">
        <v>192</v>
      </c>
      <c r="AG18" s="226"/>
      <c r="AH18" s="226" t="s">
        <v>192</v>
      </c>
      <c r="AI18" s="226"/>
      <c r="AJ18" s="226" t="s">
        <v>192</v>
      </c>
      <c r="AK18" s="226"/>
      <c r="AL18" s="226"/>
      <c r="AM18" s="226" t="s">
        <v>192</v>
      </c>
      <c r="AN18" s="226"/>
      <c r="AO18" s="226" t="s">
        <v>192</v>
      </c>
      <c r="AP18" s="226"/>
      <c r="AQ18" s="226" t="s">
        <v>192</v>
      </c>
      <c r="AR18" s="226"/>
      <c r="AS18" s="226"/>
      <c r="AT18" s="226"/>
      <c r="AU18" s="226" t="s">
        <v>192</v>
      </c>
      <c r="AV18" s="226"/>
      <c r="AW18" s="226" t="s">
        <v>192</v>
      </c>
      <c r="AX18" s="226"/>
      <c r="AY18" s="226" t="s">
        <v>192</v>
      </c>
      <c r="AZ18" s="226"/>
      <c r="BA18" s="226"/>
      <c r="BB18" s="226" t="s">
        <v>192</v>
      </c>
      <c r="BC18" s="226"/>
      <c r="BD18" s="226"/>
      <c r="BE18" s="226" t="s">
        <v>192</v>
      </c>
      <c r="BF18" s="226"/>
      <c r="BG18" s="226"/>
      <c r="BH18" s="226" t="s">
        <v>192</v>
      </c>
      <c r="BI18" s="226"/>
      <c r="BJ18" s="227"/>
      <c r="BK18" s="28"/>
      <c r="BL18" s="28"/>
      <c r="BM18" s="28"/>
      <c r="BN18" s="28"/>
      <c r="BO18" s="29"/>
      <c r="BP18" s="29"/>
      <c r="BQ18" s="29"/>
    </row>
    <row r="19" spans="1:69" ht="15" customHeight="1" x14ac:dyDescent="0.25">
      <c r="A19" s="68" t="s">
        <v>162</v>
      </c>
      <c r="B19" s="223">
        <f t="shared" ref="B19:B20" si="0">H19+N19</f>
        <v>29</v>
      </c>
      <c r="C19" s="224"/>
      <c r="D19" s="225"/>
      <c r="E19" s="223">
        <f t="shared" ref="E19:E20" si="1">K19+Q19</f>
        <v>870</v>
      </c>
      <c r="F19" s="224"/>
      <c r="G19" s="225"/>
      <c r="H19" s="223">
        <v>13</v>
      </c>
      <c r="I19" s="224"/>
      <c r="J19" s="225"/>
      <c r="K19" s="223">
        <f>H19*30</f>
        <v>390</v>
      </c>
      <c r="L19" s="224"/>
      <c r="M19" s="225"/>
      <c r="N19" s="223">
        <v>16</v>
      </c>
      <c r="O19" s="224"/>
      <c r="P19" s="225"/>
      <c r="Q19" s="223">
        <f>N19*30</f>
        <v>480</v>
      </c>
      <c r="R19" s="224"/>
      <c r="S19" s="225"/>
      <c r="T19" s="221">
        <f t="shared" ref="T19:T20" si="2">W19+Z19</f>
        <v>2</v>
      </c>
      <c r="U19" s="221"/>
      <c r="V19" s="221"/>
      <c r="W19" s="221">
        <v>1</v>
      </c>
      <c r="X19" s="221"/>
      <c r="Y19" s="221"/>
      <c r="Z19" s="221">
        <v>1</v>
      </c>
      <c r="AA19" s="221"/>
      <c r="AB19" s="221"/>
      <c r="AC19" s="221">
        <f t="shared" ref="AC19:AC20" si="3">AF19+AH19</f>
        <v>3</v>
      </c>
      <c r="AD19" s="221"/>
      <c r="AE19" s="221"/>
      <c r="AF19" s="221">
        <v>1</v>
      </c>
      <c r="AG19" s="221"/>
      <c r="AH19" s="221">
        <v>2</v>
      </c>
      <c r="AI19" s="221"/>
      <c r="AJ19" s="221">
        <f t="shared" ref="AJ19:AJ20" si="4">AM19+AO19</f>
        <v>7</v>
      </c>
      <c r="AK19" s="221"/>
      <c r="AL19" s="221"/>
      <c r="AM19" s="221">
        <v>2</v>
      </c>
      <c r="AN19" s="221"/>
      <c r="AO19" s="221">
        <v>5</v>
      </c>
      <c r="AP19" s="221"/>
      <c r="AQ19" s="221">
        <f t="shared" ref="AQ19:AQ20" si="5">AU19+AW19</f>
        <v>0</v>
      </c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>
        <v>11</v>
      </c>
      <c r="BF19" s="221"/>
      <c r="BG19" s="221"/>
      <c r="BH19" s="221">
        <f>B19+T19+AC19+AJ19+BE19</f>
        <v>52</v>
      </c>
      <c r="BI19" s="221"/>
      <c r="BJ19" s="228"/>
      <c r="BK19" s="29"/>
      <c r="BL19" s="29"/>
      <c r="BM19" s="29"/>
      <c r="BN19" s="29"/>
      <c r="BO19" s="29"/>
      <c r="BP19" s="29"/>
      <c r="BQ19" s="29"/>
    </row>
    <row r="20" spans="1:69" ht="15" customHeight="1" x14ac:dyDescent="0.25">
      <c r="A20" s="30" t="s">
        <v>165</v>
      </c>
      <c r="B20" s="217">
        <f t="shared" si="0"/>
        <v>25</v>
      </c>
      <c r="C20" s="218"/>
      <c r="D20" s="219"/>
      <c r="E20" s="217">
        <f t="shared" si="1"/>
        <v>750</v>
      </c>
      <c r="F20" s="218"/>
      <c r="G20" s="219"/>
      <c r="H20" s="217">
        <v>15</v>
      </c>
      <c r="I20" s="218"/>
      <c r="J20" s="219"/>
      <c r="K20" s="223">
        <f>H20*30</f>
        <v>450</v>
      </c>
      <c r="L20" s="224"/>
      <c r="M20" s="225"/>
      <c r="N20" s="217">
        <v>10</v>
      </c>
      <c r="O20" s="218"/>
      <c r="P20" s="219"/>
      <c r="Q20" s="223">
        <f>N20*30</f>
        <v>300</v>
      </c>
      <c r="R20" s="224"/>
      <c r="S20" s="225"/>
      <c r="T20" s="222">
        <f t="shared" si="2"/>
        <v>2</v>
      </c>
      <c r="U20" s="222"/>
      <c r="V20" s="222"/>
      <c r="W20" s="222">
        <v>1</v>
      </c>
      <c r="X20" s="222"/>
      <c r="Y20" s="222"/>
      <c r="Z20" s="222">
        <v>1</v>
      </c>
      <c r="AA20" s="222"/>
      <c r="AB20" s="222"/>
      <c r="AC20" s="222">
        <f t="shared" si="3"/>
        <v>2</v>
      </c>
      <c r="AD20" s="222"/>
      <c r="AE20" s="222"/>
      <c r="AF20" s="222">
        <v>1</v>
      </c>
      <c r="AG20" s="222"/>
      <c r="AH20" s="222">
        <v>1</v>
      </c>
      <c r="AI20" s="222"/>
      <c r="AJ20" s="221">
        <f t="shared" si="4"/>
        <v>2</v>
      </c>
      <c r="AK20" s="221"/>
      <c r="AL20" s="221"/>
      <c r="AM20" s="217">
        <v>2</v>
      </c>
      <c r="AN20" s="219"/>
      <c r="AO20" s="217"/>
      <c r="AP20" s="219"/>
      <c r="AQ20" s="221">
        <f t="shared" si="5"/>
        <v>4</v>
      </c>
      <c r="AR20" s="221"/>
      <c r="AS20" s="221"/>
      <c r="AT20" s="221"/>
      <c r="AU20" s="217"/>
      <c r="AV20" s="219"/>
      <c r="AW20" s="217">
        <v>4</v>
      </c>
      <c r="AX20" s="219"/>
      <c r="AY20" s="217">
        <v>4</v>
      </c>
      <c r="AZ20" s="218"/>
      <c r="BA20" s="219"/>
      <c r="BB20" s="217">
        <v>2</v>
      </c>
      <c r="BC20" s="218"/>
      <c r="BD20" s="219"/>
      <c r="BE20" s="217">
        <v>2</v>
      </c>
      <c r="BF20" s="218"/>
      <c r="BG20" s="219"/>
      <c r="BH20" s="217">
        <f>B20+T20+AC20+AJ20+AQ20+AY20+BB20+BE20</f>
        <v>43</v>
      </c>
      <c r="BI20" s="218"/>
      <c r="BJ20" s="220"/>
      <c r="BK20" s="29"/>
      <c r="BL20" s="29"/>
      <c r="BM20" s="29"/>
      <c r="BN20" s="29"/>
      <c r="BO20" s="29"/>
      <c r="BP20" s="29"/>
      <c r="BQ20" s="29"/>
    </row>
    <row r="21" spans="1:69" s="32" customFormat="1" ht="15" customHeight="1" x14ac:dyDescent="0.15">
      <c r="A21" s="31" t="s">
        <v>98</v>
      </c>
      <c r="B21" s="216">
        <f>SUM(B19:D20)</f>
        <v>54</v>
      </c>
      <c r="C21" s="216"/>
      <c r="D21" s="216"/>
      <c r="E21" s="216">
        <f>SUM(E19:G20)</f>
        <v>1620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>
        <f>SUM(T19:V20)</f>
        <v>4</v>
      </c>
      <c r="U21" s="216"/>
      <c r="V21" s="216"/>
      <c r="W21" s="216"/>
      <c r="X21" s="216"/>
      <c r="Y21" s="216"/>
      <c r="Z21" s="216"/>
      <c r="AA21" s="216"/>
      <c r="AB21" s="216"/>
      <c r="AC21" s="216">
        <f>SUM(AC19:AE20)</f>
        <v>5</v>
      </c>
      <c r="AD21" s="216"/>
      <c r="AE21" s="216"/>
      <c r="AF21" s="216"/>
      <c r="AG21" s="216"/>
      <c r="AH21" s="216"/>
      <c r="AI21" s="216"/>
      <c r="AJ21" s="216">
        <f>SUM(AJ19:AL20)</f>
        <v>9</v>
      </c>
      <c r="AK21" s="216"/>
      <c r="AL21" s="216"/>
      <c r="AM21" s="216"/>
      <c r="AN21" s="216"/>
      <c r="AO21" s="216"/>
      <c r="AP21" s="216"/>
      <c r="AQ21" s="216">
        <f>SUM(AQ19:AT20)</f>
        <v>4</v>
      </c>
      <c r="AR21" s="216"/>
      <c r="AS21" s="216"/>
      <c r="AT21" s="216"/>
      <c r="AU21" s="216"/>
      <c r="AV21" s="216"/>
      <c r="AW21" s="216"/>
      <c r="AX21" s="216"/>
      <c r="AY21" s="216">
        <f>SUM(AY19:BA20)</f>
        <v>4</v>
      </c>
      <c r="AZ21" s="216"/>
      <c r="BA21" s="216"/>
      <c r="BB21" s="216">
        <f>SUM(BB19:BD20)</f>
        <v>2</v>
      </c>
      <c r="BC21" s="216"/>
      <c r="BD21" s="216"/>
      <c r="BE21" s="216">
        <f>SUM(BE19:BG20)</f>
        <v>13</v>
      </c>
      <c r="BF21" s="216"/>
      <c r="BG21" s="216"/>
      <c r="BH21" s="216">
        <f>SUM(BH19:BJ20)</f>
        <v>95</v>
      </c>
      <c r="BI21" s="216"/>
      <c r="BJ21" s="216"/>
    </row>
  </sheetData>
  <sheetProtection selectLockedCells="1" selectUnlockedCells="1"/>
  <mergeCells count="143">
    <mergeCell ref="A1:Q1"/>
    <mergeCell ref="A2:A4"/>
    <mergeCell ref="B2:E2"/>
    <mergeCell ref="F2:F3"/>
    <mergeCell ref="G2:I2"/>
    <mergeCell ref="J2:J3"/>
    <mergeCell ref="K2:M2"/>
    <mergeCell ref="O2:R2"/>
    <mergeCell ref="A8:F8"/>
    <mergeCell ref="H8:W8"/>
    <mergeCell ref="H10:Q10"/>
    <mergeCell ref="Z10:AP10"/>
    <mergeCell ref="AT10:BG10"/>
    <mergeCell ref="H12:Q12"/>
    <mergeCell ref="Z12:AP12"/>
    <mergeCell ref="AT12:BC12"/>
    <mergeCell ref="AX2:AX3"/>
    <mergeCell ref="AY2:BB2"/>
    <mergeCell ref="AS4:AT4"/>
    <mergeCell ref="AS5:AT5"/>
    <mergeCell ref="Z8:AF8"/>
    <mergeCell ref="AT8:BM8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B2:AE2"/>
    <mergeCell ref="A14:BB14"/>
    <mergeCell ref="A15:A18"/>
    <mergeCell ref="B15:S16"/>
    <mergeCell ref="T15:AB16"/>
    <mergeCell ref="AC15:AX15"/>
    <mergeCell ref="AY15:BD15"/>
    <mergeCell ref="B17:G17"/>
    <mergeCell ref="H17:M17"/>
    <mergeCell ref="N17:S17"/>
    <mergeCell ref="T17:V17"/>
    <mergeCell ref="B18:D18"/>
    <mergeCell ref="E18:G18"/>
    <mergeCell ref="H18:J18"/>
    <mergeCell ref="K18:M18"/>
    <mergeCell ref="N18:P18"/>
    <mergeCell ref="Q18:S18"/>
    <mergeCell ref="T18:V18"/>
    <mergeCell ref="W18:Y18"/>
    <mergeCell ref="W17:Y17"/>
    <mergeCell ref="Z17:AB17"/>
    <mergeCell ref="BE15:BG17"/>
    <mergeCell ref="BH15:BJ17"/>
    <mergeCell ref="AC16:AI16"/>
    <mergeCell ref="AJ16:AP16"/>
    <mergeCell ref="AQ16:AX16"/>
    <mergeCell ref="AY16:BA17"/>
    <mergeCell ref="BB16:BD17"/>
    <mergeCell ref="AM17:AN17"/>
    <mergeCell ref="AO17:AP17"/>
    <mergeCell ref="AQ17:AT17"/>
    <mergeCell ref="AU17:AV17"/>
    <mergeCell ref="AW17:AX17"/>
    <mergeCell ref="AC17:AE17"/>
    <mergeCell ref="AF17:AG17"/>
    <mergeCell ref="AH17:AI17"/>
    <mergeCell ref="AJ17:AL17"/>
    <mergeCell ref="BE18:BG18"/>
    <mergeCell ref="BH18:BJ18"/>
    <mergeCell ref="B19:D19"/>
    <mergeCell ref="E19:G19"/>
    <mergeCell ref="H19:J19"/>
    <mergeCell ref="K19:M19"/>
    <mergeCell ref="N19:P19"/>
    <mergeCell ref="Q19:S19"/>
    <mergeCell ref="T19:V19"/>
    <mergeCell ref="W19:Y19"/>
    <mergeCell ref="AO18:AP18"/>
    <mergeCell ref="AQ18:AT18"/>
    <mergeCell ref="AU18:AV18"/>
    <mergeCell ref="AW18:AX18"/>
    <mergeCell ref="AY18:BA18"/>
    <mergeCell ref="BB18:BD18"/>
    <mergeCell ref="Z18:AB18"/>
    <mergeCell ref="AC18:AE18"/>
    <mergeCell ref="AF18:AG18"/>
    <mergeCell ref="AH18:AI18"/>
    <mergeCell ref="AJ18:AL18"/>
    <mergeCell ref="AM18:AN18"/>
    <mergeCell ref="BE19:BG19"/>
    <mergeCell ref="BH19:BJ19"/>
    <mergeCell ref="AQ19:AT19"/>
    <mergeCell ref="AU19:AV19"/>
    <mergeCell ref="AW19:AX19"/>
    <mergeCell ref="AY19:BA19"/>
    <mergeCell ref="BB19:BD19"/>
    <mergeCell ref="Z19:AB19"/>
    <mergeCell ref="AC19:AE19"/>
    <mergeCell ref="AF19:AG19"/>
    <mergeCell ref="AH19:AI19"/>
    <mergeCell ref="AJ19:AL19"/>
    <mergeCell ref="AM19:AN19"/>
    <mergeCell ref="AO19:AP19"/>
    <mergeCell ref="B21:D21"/>
    <mergeCell ref="E21:G21"/>
    <mergeCell ref="H21:S21"/>
    <mergeCell ref="T21:V21"/>
    <mergeCell ref="W21:AB21"/>
    <mergeCell ref="AC21:AE21"/>
    <mergeCell ref="AF21:AI21"/>
    <mergeCell ref="AJ21:AL21"/>
    <mergeCell ref="AO20:AP20"/>
    <mergeCell ref="Z20:AB20"/>
    <mergeCell ref="AC20:AE20"/>
    <mergeCell ref="AF20:AG20"/>
    <mergeCell ref="AH20:AI20"/>
    <mergeCell ref="AJ20:AL20"/>
    <mergeCell ref="AM20:AN20"/>
    <mergeCell ref="B20:D20"/>
    <mergeCell ref="E20:G20"/>
    <mergeCell ref="H20:J20"/>
    <mergeCell ref="K20:M20"/>
    <mergeCell ref="N20:P20"/>
    <mergeCell ref="Q20:S20"/>
    <mergeCell ref="T20:V20"/>
    <mergeCell ref="W20:Y20"/>
    <mergeCell ref="BH21:BJ21"/>
    <mergeCell ref="AM21:AP21"/>
    <mergeCell ref="AQ21:AT21"/>
    <mergeCell ref="AU21:AX21"/>
    <mergeCell ref="AY21:BA21"/>
    <mergeCell ref="BB21:BD21"/>
    <mergeCell ref="BE21:BG21"/>
    <mergeCell ref="BE20:BG20"/>
    <mergeCell ref="BH20:BJ20"/>
    <mergeCell ref="AQ20:AT20"/>
    <mergeCell ref="AU20:AV20"/>
    <mergeCell ref="AW20:AX20"/>
    <mergeCell ref="AY20:BA20"/>
    <mergeCell ref="BB20:BD20"/>
  </mergeCells>
  <printOptions horizontalCentered="1"/>
  <pageMargins left="0.55118110236220474" right="0.74803149606299213" top="0.78740157480314965" bottom="0.19685039370078741" header="0" footer="0"/>
  <pageSetup paperSize="9" scale="74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"/>
  <sheetViews>
    <sheetView zoomScaleNormal="100" zoomScaleSheetLayoutView="100" workbookViewId="0">
      <pane xSplit="7" ySplit="7" topLeftCell="H44" activePane="bottomRight" state="frozen"/>
      <selection activeCell="B11" sqref="B11:D11"/>
      <selection pane="topRight" activeCell="B11" sqref="B11:D11"/>
      <selection pane="bottomLeft" activeCell="B11" sqref="B11:D11"/>
      <selection pane="bottomRight" activeCell="D27" sqref="D27"/>
    </sheetView>
  </sheetViews>
  <sheetFormatPr defaultRowHeight="15" x14ac:dyDescent="0.25"/>
  <cols>
    <col min="1" max="1" width="11.42578125" style="1" customWidth="1"/>
    <col min="2" max="2" width="64.28515625" style="1" customWidth="1"/>
    <col min="3" max="4" width="5.5703125" style="1" customWidth="1"/>
    <col min="5" max="7" width="5" style="1" customWidth="1"/>
    <col min="8" max="23" width="8.5703125" style="1" customWidth="1"/>
    <col min="24" max="16384" width="9.140625" style="1"/>
  </cols>
  <sheetData>
    <row r="1" spans="1:26" ht="41.25" customHeight="1" x14ac:dyDescent="0.25">
      <c r="A1" s="268" t="s">
        <v>0</v>
      </c>
      <c r="B1" s="270" t="s">
        <v>1</v>
      </c>
      <c r="C1" s="271" t="s">
        <v>232</v>
      </c>
      <c r="D1" s="272"/>
      <c r="E1" s="275" t="s">
        <v>2</v>
      </c>
      <c r="F1" s="276"/>
      <c r="G1" s="276"/>
      <c r="H1" s="277" t="s">
        <v>3</v>
      </c>
      <c r="I1" s="246" t="s">
        <v>4</v>
      </c>
      <c r="J1" s="246"/>
      <c r="K1" s="246"/>
      <c r="L1" s="246"/>
      <c r="M1" s="246"/>
      <c r="N1" s="246"/>
      <c r="O1" s="246"/>
      <c r="P1" s="270" t="s">
        <v>5</v>
      </c>
      <c r="Q1" s="281"/>
      <c r="R1" s="281"/>
      <c r="S1" s="281"/>
      <c r="T1" s="281"/>
      <c r="U1" s="281"/>
      <c r="V1" s="281"/>
      <c r="W1" s="282"/>
    </row>
    <row r="2" spans="1:26" ht="25.5" customHeight="1" x14ac:dyDescent="0.25">
      <c r="A2" s="269"/>
      <c r="B2" s="264"/>
      <c r="C2" s="273"/>
      <c r="D2" s="274"/>
      <c r="E2" s="279" t="s">
        <v>6</v>
      </c>
      <c r="F2" s="280" t="s">
        <v>7</v>
      </c>
      <c r="G2" s="280" t="s">
        <v>8</v>
      </c>
      <c r="H2" s="278"/>
      <c r="I2" s="257" t="s">
        <v>100</v>
      </c>
      <c r="J2" s="258" t="s">
        <v>207</v>
      </c>
      <c r="K2" s="259"/>
      <c r="L2" s="259"/>
      <c r="M2" s="259"/>
      <c r="N2" s="259"/>
      <c r="O2" s="260"/>
      <c r="P2" s="287" t="s">
        <v>249</v>
      </c>
      <c r="Q2" s="287"/>
      <c r="R2" s="287"/>
      <c r="S2" s="287"/>
      <c r="T2" s="287" t="s">
        <v>9</v>
      </c>
      <c r="U2" s="287"/>
      <c r="V2" s="287"/>
      <c r="W2" s="288"/>
    </row>
    <row r="3" spans="1:26" ht="6" customHeight="1" x14ac:dyDescent="0.25">
      <c r="A3" s="269"/>
      <c r="B3" s="264"/>
      <c r="C3" s="247" t="s">
        <v>233</v>
      </c>
      <c r="D3" s="250" t="s">
        <v>234</v>
      </c>
      <c r="E3" s="279"/>
      <c r="F3" s="280"/>
      <c r="G3" s="280"/>
      <c r="H3" s="278"/>
      <c r="I3" s="257"/>
      <c r="J3" s="261"/>
      <c r="K3" s="262"/>
      <c r="L3" s="262"/>
      <c r="M3" s="262"/>
      <c r="N3" s="262"/>
      <c r="O3" s="263"/>
      <c r="P3" s="258" t="s">
        <v>12</v>
      </c>
      <c r="Q3" s="260"/>
      <c r="R3" s="258" t="s">
        <v>13</v>
      </c>
      <c r="S3" s="260"/>
      <c r="T3" s="258" t="s">
        <v>108</v>
      </c>
      <c r="U3" s="260"/>
      <c r="V3" s="258" t="s">
        <v>14</v>
      </c>
      <c r="W3" s="285"/>
    </row>
    <row r="4" spans="1:26" ht="21" customHeight="1" x14ac:dyDescent="0.25">
      <c r="A4" s="269"/>
      <c r="B4" s="264"/>
      <c r="C4" s="248"/>
      <c r="D4" s="251"/>
      <c r="E4" s="279"/>
      <c r="F4" s="280"/>
      <c r="G4" s="280"/>
      <c r="H4" s="278"/>
      <c r="I4" s="257"/>
      <c r="J4" s="257" t="s">
        <v>15</v>
      </c>
      <c r="K4" s="264" t="s">
        <v>206</v>
      </c>
      <c r="L4" s="265"/>
      <c r="M4" s="265"/>
      <c r="N4" s="265"/>
      <c r="O4" s="266"/>
      <c r="P4" s="261"/>
      <c r="Q4" s="263"/>
      <c r="R4" s="261"/>
      <c r="S4" s="263"/>
      <c r="T4" s="261"/>
      <c r="U4" s="263"/>
      <c r="V4" s="261"/>
      <c r="W4" s="286"/>
    </row>
    <row r="5" spans="1:26" ht="49.5" customHeight="1" x14ac:dyDescent="0.25">
      <c r="A5" s="269"/>
      <c r="B5" s="264"/>
      <c r="C5" s="248"/>
      <c r="D5" s="251"/>
      <c r="E5" s="279"/>
      <c r="F5" s="280"/>
      <c r="G5" s="280"/>
      <c r="H5" s="278"/>
      <c r="I5" s="257"/>
      <c r="J5" s="257"/>
      <c r="K5" s="257" t="s">
        <v>204</v>
      </c>
      <c r="L5" s="267" t="s">
        <v>205</v>
      </c>
      <c r="M5" s="257" t="s">
        <v>164</v>
      </c>
      <c r="N5" s="253" t="s">
        <v>10</v>
      </c>
      <c r="O5" s="255" t="s">
        <v>16</v>
      </c>
      <c r="P5" s="255" t="s">
        <v>216</v>
      </c>
      <c r="Q5" s="255" t="s">
        <v>217</v>
      </c>
      <c r="R5" s="255" t="s">
        <v>216</v>
      </c>
      <c r="S5" s="255" t="s">
        <v>217</v>
      </c>
      <c r="T5" s="255" t="s">
        <v>216</v>
      </c>
      <c r="U5" s="255" t="s">
        <v>217</v>
      </c>
      <c r="V5" s="255" t="s">
        <v>216</v>
      </c>
      <c r="W5" s="283" t="s">
        <v>217</v>
      </c>
    </row>
    <row r="6" spans="1:26" ht="23.25" customHeight="1" x14ac:dyDescent="0.25">
      <c r="A6" s="269"/>
      <c r="B6" s="264"/>
      <c r="C6" s="249"/>
      <c r="D6" s="252"/>
      <c r="E6" s="279"/>
      <c r="F6" s="280"/>
      <c r="G6" s="280"/>
      <c r="H6" s="278"/>
      <c r="I6" s="257"/>
      <c r="J6" s="257"/>
      <c r="K6" s="257"/>
      <c r="L6" s="267"/>
      <c r="M6" s="257"/>
      <c r="N6" s="254"/>
      <c r="O6" s="256"/>
      <c r="P6" s="256"/>
      <c r="Q6" s="256"/>
      <c r="R6" s="256"/>
      <c r="S6" s="256"/>
      <c r="T6" s="256"/>
      <c r="U6" s="256"/>
      <c r="V6" s="256"/>
      <c r="W6" s="284"/>
    </row>
    <row r="7" spans="1:26" x14ac:dyDescent="0.25">
      <c r="A7" s="151">
        <v>1</v>
      </c>
      <c r="B7" s="152"/>
      <c r="C7" s="151">
        <v>3</v>
      </c>
      <c r="D7" s="104">
        <v>4</v>
      </c>
      <c r="E7" s="105">
        <v>5</v>
      </c>
      <c r="F7" s="150">
        <v>6</v>
      </c>
      <c r="G7" s="150">
        <v>7</v>
      </c>
      <c r="H7" s="150">
        <v>8</v>
      </c>
      <c r="I7" s="150">
        <v>9</v>
      </c>
      <c r="J7" s="150">
        <v>10</v>
      </c>
      <c r="K7" s="150">
        <v>11</v>
      </c>
      <c r="L7" s="150">
        <v>12</v>
      </c>
      <c r="M7" s="150">
        <v>13</v>
      </c>
      <c r="N7" s="150">
        <v>14</v>
      </c>
      <c r="O7" s="150">
        <v>15</v>
      </c>
      <c r="P7" s="150">
        <v>20</v>
      </c>
      <c r="Q7" s="150">
        <v>21</v>
      </c>
      <c r="R7" s="150">
        <v>22</v>
      </c>
      <c r="S7" s="150">
        <v>23</v>
      </c>
      <c r="T7" s="150">
        <v>24</v>
      </c>
      <c r="U7" s="150">
        <v>25</v>
      </c>
      <c r="V7" s="150">
        <v>26</v>
      </c>
      <c r="W7" s="104">
        <v>27</v>
      </c>
    </row>
    <row r="8" spans="1:26" x14ac:dyDescent="0.25">
      <c r="A8" s="34"/>
      <c r="B8" s="107" t="s">
        <v>235</v>
      </c>
      <c r="C8" s="106"/>
      <c r="D8" s="108"/>
      <c r="E8" s="114"/>
      <c r="F8" s="36"/>
      <c r="G8" s="36"/>
      <c r="H8" s="37">
        <f>H9+H68</f>
        <v>3112</v>
      </c>
      <c r="I8" s="37">
        <f t="shared" ref="I8:V8" si="0">I9+I68</f>
        <v>364</v>
      </c>
      <c r="J8" s="37">
        <f t="shared" si="0"/>
        <v>2604</v>
      </c>
      <c r="K8" s="37">
        <f t="shared" si="0"/>
        <v>552</v>
      </c>
      <c r="L8" s="37">
        <f t="shared" si="0"/>
        <v>1714</v>
      </c>
      <c r="M8" s="37">
        <f t="shared" si="0"/>
        <v>152</v>
      </c>
      <c r="N8" s="37">
        <f t="shared" si="0"/>
        <v>106</v>
      </c>
      <c r="O8" s="37">
        <f t="shared" si="0"/>
        <v>8</v>
      </c>
      <c r="P8" s="37">
        <f t="shared" si="0"/>
        <v>546</v>
      </c>
      <c r="Q8" s="37"/>
      <c r="R8" s="37">
        <f t="shared" si="0"/>
        <v>754</v>
      </c>
      <c r="S8" s="37"/>
      <c r="T8" s="37">
        <f t="shared" si="0"/>
        <v>594</v>
      </c>
      <c r="U8" s="37"/>
      <c r="V8" s="37">
        <f t="shared" si="0"/>
        <v>710</v>
      </c>
      <c r="W8" s="153"/>
    </row>
    <row r="9" spans="1:26" x14ac:dyDescent="0.25">
      <c r="A9" s="34"/>
      <c r="B9" s="107" t="s">
        <v>236</v>
      </c>
      <c r="C9" s="106">
        <f>C10+C17+C22+C38+C67</f>
        <v>2124</v>
      </c>
      <c r="D9" s="108">
        <f t="shared" ref="D9:W9" si="1">D10+D17+D22+D38+D67</f>
        <v>828</v>
      </c>
      <c r="E9" s="114">
        <f t="shared" si="1"/>
        <v>0</v>
      </c>
      <c r="F9" s="36">
        <f t="shared" si="1"/>
        <v>0</v>
      </c>
      <c r="G9" s="36">
        <f t="shared" si="1"/>
        <v>0</v>
      </c>
      <c r="H9" s="37">
        <f t="shared" si="1"/>
        <v>2952</v>
      </c>
      <c r="I9" s="35">
        <f t="shared" si="1"/>
        <v>348</v>
      </c>
      <c r="J9" s="37">
        <f>J10+J17+J22+J38+J67</f>
        <v>2604</v>
      </c>
      <c r="K9" s="35">
        <f t="shared" si="1"/>
        <v>512</v>
      </c>
      <c r="L9" s="37">
        <f t="shared" si="1"/>
        <v>1618</v>
      </c>
      <c r="M9" s="35">
        <f t="shared" si="1"/>
        <v>144</v>
      </c>
      <c r="N9" s="35">
        <f t="shared" si="1"/>
        <v>106</v>
      </c>
      <c r="O9" s="35">
        <f t="shared" si="1"/>
        <v>8</v>
      </c>
      <c r="P9" s="35">
        <f t="shared" si="1"/>
        <v>546</v>
      </c>
      <c r="Q9" s="35">
        <f t="shared" si="1"/>
        <v>0</v>
      </c>
      <c r="R9" s="35">
        <f t="shared" si="1"/>
        <v>754</v>
      </c>
      <c r="S9" s="35">
        <f t="shared" si="1"/>
        <v>0</v>
      </c>
      <c r="T9" s="35">
        <f t="shared" si="1"/>
        <v>594</v>
      </c>
      <c r="U9" s="35">
        <f t="shared" si="1"/>
        <v>0</v>
      </c>
      <c r="V9" s="35">
        <f t="shared" si="1"/>
        <v>710</v>
      </c>
      <c r="W9" s="108">
        <f t="shared" si="1"/>
        <v>0</v>
      </c>
    </row>
    <row r="10" spans="1:26" x14ac:dyDescent="0.25">
      <c r="A10" s="40" t="s">
        <v>18</v>
      </c>
      <c r="B10" s="109" t="s">
        <v>19</v>
      </c>
      <c r="C10" s="110">
        <f>SUM(C11:C16)</f>
        <v>324</v>
      </c>
      <c r="D10" s="111">
        <f>SUM(D11:D16)</f>
        <v>144</v>
      </c>
      <c r="E10" s="115"/>
      <c r="F10" s="41"/>
      <c r="G10" s="41"/>
      <c r="H10" s="42">
        <f>SUM(H11:H16)</f>
        <v>468</v>
      </c>
      <c r="I10" s="42">
        <f t="shared" ref="I10:N10" si="2">SUM(I11:I16)</f>
        <v>88</v>
      </c>
      <c r="J10" s="42">
        <f t="shared" si="2"/>
        <v>380</v>
      </c>
      <c r="K10" s="42">
        <f t="shared" si="2"/>
        <v>74</v>
      </c>
      <c r="L10" s="42">
        <f t="shared" si="2"/>
        <v>268</v>
      </c>
      <c r="M10" s="42">
        <f t="shared" si="2"/>
        <v>28</v>
      </c>
      <c r="N10" s="42">
        <f t="shared" si="2"/>
        <v>10</v>
      </c>
      <c r="O10" s="42">
        <f>SUM(O11:O16)</f>
        <v>0</v>
      </c>
      <c r="P10" s="42">
        <f t="shared" ref="P10:V10" si="3">SUM(P11:P16)</f>
        <v>140</v>
      </c>
      <c r="Q10" s="42"/>
      <c r="R10" s="42">
        <f t="shared" si="3"/>
        <v>56</v>
      </c>
      <c r="S10" s="42"/>
      <c r="T10" s="42">
        <f t="shared" si="3"/>
        <v>90</v>
      </c>
      <c r="U10" s="42"/>
      <c r="V10" s="42">
        <f t="shared" si="3"/>
        <v>94</v>
      </c>
      <c r="W10" s="154"/>
    </row>
    <row r="11" spans="1:26" x14ac:dyDescent="0.25">
      <c r="A11" s="151" t="s">
        <v>20</v>
      </c>
      <c r="B11" s="116" t="s">
        <v>21</v>
      </c>
      <c r="C11" s="117">
        <v>23</v>
      </c>
      <c r="D11" s="118">
        <v>25</v>
      </c>
      <c r="E11" s="105">
        <v>1</v>
      </c>
      <c r="F11" s="150"/>
      <c r="G11" s="150"/>
      <c r="H11" s="38">
        <f t="shared" ref="H11:H16" si="4">I11+J11</f>
        <v>48</v>
      </c>
      <c r="I11" s="3">
        <v>6</v>
      </c>
      <c r="J11" s="2">
        <f t="shared" ref="J11:J16" si="5">K11+L11+M11+N11+O11</f>
        <v>42</v>
      </c>
      <c r="K11" s="150">
        <v>16</v>
      </c>
      <c r="L11" s="150">
        <v>20</v>
      </c>
      <c r="M11" s="150">
        <v>2</v>
      </c>
      <c r="N11" s="150">
        <v>4</v>
      </c>
      <c r="O11" s="150"/>
      <c r="P11" s="150">
        <f>J11</f>
        <v>42</v>
      </c>
      <c r="Q11" s="150" t="s">
        <v>106</v>
      </c>
      <c r="R11" s="150"/>
      <c r="S11" s="150"/>
      <c r="T11" s="150"/>
      <c r="U11" s="150"/>
      <c r="V11" s="150"/>
      <c r="W11" s="104"/>
      <c r="Z11" s="4"/>
    </row>
    <row r="12" spans="1:26" x14ac:dyDescent="0.25">
      <c r="A12" s="151" t="s">
        <v>22</v>
      </c>
      <c r="B12" s="116" t="s">
        <v>17</v>
      </c>
      <c r="C12" s="117">
        <v>23</v>
      </c>
      <c r="D12" s="118">
        <v>25</v>
      </c>
      <c r="E12" s="105">
        <v>1</v>
      </c>
      <c r="F12" s="150"/>
      <c r="G12" s="150"/>
      <c r="H12" s="38">
        <f t="shared" si="4"/>
        <v>48</v>
      </c>
      <c r="I12" s="3">
        <v>6</v>
      </c>
      <c r="J12" s="2">
        <f t="shared" si="5"/>
        <v>42</v>
      </c>
      <c r="K12" s="150">
        <v>18</v>
      </c>
      <c r="L12" s="150">
        <v>20</v>
      </c>
      <c r="M12" s="150">
        <v>2</v>
      </c>
      <c r="N12" s="150">
        <v>2</v>
      </c>
      <c r="O12" s="150"/>
      <c r="P12" s="150">
        <f>J12</f>
        <v>42</v>
      </c>
      <c r="Q12" s="150" t="s">
        <v>106</v>
      </c>
      <c r="R12" s="150"/>
      <c r="S12" s="150"/>
      <c r="T12" s="150"/>
      <c r="U12" s="150"/>
      <c r="V12" s="150"/>
      <c r="W12" s="104"/>
      <c r="Z12" s="4"/>
    </row>
    <row r="13" spans="1:26" x14ac:dyDescent="0.25">
      <c r="A13" s="151" t="s">
        <v>23</v>
      </c>
      <c r="B13" s="116" t="s">
        <v>24</v>
      </c>
      <c r="C13" s="117">
        <v>23</v>
      </c>
      <c r="D13" s="118">
        <v>25</v>
      </c>
      <c r="E13" s="105"/>
      <c r="F13" s="150"/>
      <c r="G13" s="150">
        <v>4</v>
      </c>
      <c r="H13" s="38">
        <f t="shared" si="4"/>
        <v>48</v>
      </c>
      <c r="I13" s="3">
        <v>6</v>
      </c>
      <c r="J13" s="2">
        <f t="shared" si="5"/>
        <v>42</v>
      </c>
      <c r="K13" s="150">
        <v>16</v>
      </c>
      <c r="L13" s="150">
        <v>20</v>
      </c>
      <c r="M13" s="150">
        <v>4</v>
      </c>
      <c r="N13" s="150">
        <v>2</v>
      </c>
      <c r="O13" s="150"/>
      <c r="P13" s="150"/>
      <c r="Q13" s="150"/>
      <c r="R13" s="150"/>
      <c r="S13" s="150"/>
      <c r="T13" s="150"/>
      <c r="U13" s="150"/>
      <c r="V13" s="150">
        <f>J13</f>
        <v>42</v>
      </c>
      <c r="W13" s="104" t="s">
        <v>105</v>
      </c>
      <c r="Z13" s="4"/>
    </row>
    <row r="14" spans="1:26" x14ac:dyDescent="0.25">
      <c r="A14" s="151" t="s">
        <v>25</v>
      </c>
      <c r="B14" s="116" t="s">
        <v>26</v>
      </c>
      <c r="C14" s="117">
        <v>95</v>
      </c>
      <c r="D14" s="118">
        <v>27</v>
      </c>
      <c r="E14" s="105"/>
      <c r="F14" s="150"/>
      <c r="G14" s="150">
        <v>4</v>
      </c>
      <c r="H14" s="38">
        <f t="shared" si="4"/>
        <v>122</v>
      </c>
      <c r="I14" s="3">
        <v>18</v>
      </c>
      <c r="J14" s="2">
        <f t="shared" si="5"/>
        <v>104</v>
      </c>
      <c r="K14" s="150">
        <v>4</v>
      </c>
      <c r="L14" s="150">
        <v>94</v>
      </c>
      <c r="M14" s="150">
        <v>6</v>
      </c>
      <c r="N14" s="150"/>
      <c r="O14" s="150"/>
      <c r="P14" s="150">
        <v>26</v>
      </c>
      <c r="Q14" s="150"/>
      <c r="R14" s="150">
        <v>26</v>
      </c>
      <c r="S14" s="150"/>
      <c r="T14" s="150">
        <v>26</v>
      </c>
      <c r="U14" s="150"/>
      <c r="V14" s="150">
        <v>26</v>
      </c>
      <c r="W14" s="104" t="s">
        <v>105</v>
      </c>
      <c r="Z14" s="4"/>
    </row>
    <row r="15" spans="1:26" x14ac:dyDescent="0.25">
      <c r="A15" s="151" t="s">
        <v>27</v>
      </c>
      <c r="B15" s="116" t="s">
        <v>30</v>
      </c>
      <c r="C15" s="117">
        <v>160</v>
      </c>
      <c r="D15" s="118">
        <v>2</v>
      </c>
      <c r="E15" s="105"/>
      <c r="F15" s="150"/>
      <c r="G15" s="150">
        <v>4</v>
      </c>
      <c r="H15" s="38">
        <f t="shared" si="4"/>
        <v>162</v>
      </c>
      <c r="I15" s="3">
        <v>46</v>
      </c>
      <c r="J15" s="2">
        <f t="shared" si="5"/>
        <v>116</v>
      </c>
      <c r="K15" s="150">
        <v>8</v>
      </c>
      <c r="L15" s="150">
        <v>98</v>
      </c>
      <c r="M15" s="150">
        <v>10</v>
      </c>
      <c r="N15" s="150"/>
      <c r="O15" s="150"/>
      <c r="P15" s="150">
        <v>30</v>
      </c>
      <c r="Q15" s="150"/>
      <c r="R15" s="150">
        <v>30</v>
      </c>
      <c r="S15" s="150"/>
      <c r="T15" s="150">
        <v>30</v>
      </c>
      <c r="U15" s="150"/>
      <c r="V15" s="150">
        <v>26</v>
      </c>
      <c r="W15" s="104" t="s">
        <v>105</v>
      </c>
      <c r="Z15" s="4"/>
    </row>
    <row r="16" spans="1:26" x14ac:dyDescent="0.25">
      <c r="A16" s="151" t="s">
        <v>29</v>
      </c>
      <c r="B16" s="119" t="s">
        <v>28</v>
      </c>
      <c r="C16" s="117"/>
      <c r="D16" s="118">
        <v>40</v>
      </c>
      <c r="E16" s="105"/>
      <c r="F16" s="150"/>
      <c r="G16" s="150">
        <v>3</v>
      </c>
      <c r="H16" s="38">
        <f t="shared" si="4"/>
        <v>40</v>
      </c>
      <c r="I16" s="3">
        <v>6</v>
      </c>
      <c r="J16" s="2">
        <f t="shared" si="5"/>
        <v>34</v>
      </c>
      <c r="K16" s="150">
        <v>12</v>
      </c>
      <c r="L16" s="150">
        <v>16</v>
      </c>
      <c r="M16" s="150">
        <v>4</v>
      </c>
      <c r="N16" s="150">
        <v>2</v>
      </c>
      <c r="O16" s="150"/>
      <c r="P16" s="150"/>
      <c r="Q16" s="150"/>
      <c r="R16" s="150"/>
      <c r="S16" s="150"/>
      <c r="T16" s="150">
        <f>J16</f>
        <v>34</v>
      </c>
      <c r="U16" s="150" t="s">
        <v>105</v>
      </c>
      <c r="V16" s="150"/>
      <c r="W16" s="104"/>
      <c r="Z16" s="4"/>
    </row>
    <row r="17" spans="1:26" x14ac:dyDescent="0.25">
      <c r="A17" s="40" t="s">
        <v>31</v>
      </c>
      <c r="B17" s="109" t="s">
        <v>32</v>
      </c>
      <c r="C17" s="110">
        <f>SUM(C18:C21)</f>
        <v>108</v>
      </c>
      <c r="D17" s="111">
        <f>SUM(D18:D21)</f>
        <v>124</v>
      </c>
      <c r="E17" s="115"/>
      <c r="F17" s="41"/>
      <c r="G17" s="41"/>
      <c r="H17" s="42">
        <f>SUM(H18:H21)</f>
        <v>232</v>
      </c>
      <c r="I17" s="42">
        <f t="shared" ref="I17:N17" si="6">SUM(I18:I21)</f>
        <v>48</v>
      </c>
      <c r="J17" s="42">
        <f t="shared" si="6"/>
        <v>184</v>
      </c>
      <c r="K17" s="42">
        <f t="shared" si="6"/>
        <v>52</v>
      </c>
      <c r="L17" s="42">
        <f t="shared" si="6"/>
        <v>108</v>
      </c>
      <c r="M17" s="42">
        <f t="shared" si="6"/>
        <v>12</v>
      </c>
      <c r="N17" s="42">
        <f t="shared" si="6"/>
        <v>12</v>
      </c>
      <c r="O17" s="42">
        <f>SUM(O18:O21)</f>
        <v>0</v>
      </c>
      <c r="P17" s="42">
        <f t="shared" ref="P17:V17" si="7">SUM(P18:P21)</f>
        <v>66</v>
      </c>
      <c r="Q17" s="42"/>
      <c r="R17" s="42">
        <f t="shared" si="7"/>
        <v>60</v>
      </c>
      <c r="S17" s="42"/>
      <c r="T17" s="42">
        <f t="shared" si="7"/>
        <v>30</v>
      </c>
      <c r="U17" s="42"/>
      <c r="V17" s="42">
        <f t="shared" si="7"/>
        <v>28</v>
      </c>
      <c r="W17" s="154"/>
      <c r="Z17" s="4"/>
    </row>
    <row r="18" spans="1:26" x14ac:dyDescent="0.25">
      <c r="A18" s="151" t="s">
        <v>33</v>
      </c>
      <c r="B18" s="116" t="s">
        <v>34</v>
      </c>
      <c r="C18" s="117">
        <v>52</v>
      </c>
      <c r="D18" s="118">
        <v>28</v>
      </c>
      <c r="E18" s="105"/>
      <c r="F18" s="150"/>
      <c r="G18" s="150">
        <v>1</v>
      </c>
      <c r="H18" s="3">
        <f>I18+J18</f>
        <v>80</v>
      </c>
      <c r="I18" s="3">
        <v>14</v>
      </c>
      <c r="J18" s="2">
        <f>K18+L18+M18+N18+O18</f>
        <v>66</v>
      </c>
      <c r="K18" s="150">
        <v>20</v>
      </c>
      <c r="L18" s="150">
        <v>34</v>
      </c>
      <c r="M18" s="150">
        <v>4</v>
      </c>
      <c r="N18" s="150">
        <v>8</v>
      </c>
      <c r="O18" s="150"/>
      <c r="P18" s="150">
        <f>J18</f>
        <v>66</v>
      </c>
      <c r="Q18" s="150" t="s">
        <v>105</v>
      </c>
      <c r="R18" s="150"/>
      <c r="S18" s="150"/>
      <c r="T18" s="150"/>
      <c r="U18" s="150"/>
      <c r="V18" s="150"/>
      <c r="W18" s="104"/>
      <c r="Z18" s="4"/>
    </row>
    <row r="19" spans="1:26" x14ac:dyDescent="0.25">
      <c r="A19" s="151" t="s">
        <v>35</v>
      </c>
      <c r="B19" s="116" t="s">
        <v>38</v>
      </c>
      <c r="C19" s="117">
        <v>12</v>
      </c>
      <c r="D19" s="118">
        <v>28</v>
      </c>
      <c r="E19" s="105"/>
      <c r="F19" s="150">
        <v>3</v>
      </c>
      <c r="G19" s="150"/>
      <c r="H19" s="3">
        <f>I19+J19</f>
        <v>40</v>
      </c>
      <c r="I19" s="3">
        <v>10</v>
      </c>
      <c r="J19" s="2">
        <f>K19+L19+M19+N19+O19</f>
        <v>30</v>
      </c>
      <c r="K19" s="150">
        <v>10</v>
      </c>
      <c r="L19" s="150">
        <v>18</v>
      </c>
      <c r="M19" s="150">
        <v>2</v>
      </c>
      <c r="N19" s="150"/>
      <c r="O19" s="150"/>
      <c r="P19" s="150"/>
      <c r="Q19" s="150"/>
      <c r="R19" s="150"/>
      <c r="S19" s="150"/>
      <c r="T19" s="150">
        <f>J19</f>
        <v>30</v>
      </c>
      <c r="U19" s="150" t="s">
        <v>107</v>
      </c>
      <c r="V19" s="150"/>
      <c r="W19" s="104"/>
      <c r="Z19" s="4"/>
    </row>
    <row r="20" spans="1:26" x14ac:dyDescent="0.25">
      <c r="A20" s="151" t="s">
        <v>37</v>
      </c>
      <c r="B20" s="116" t="s">
        <v>36</v>
      </c>
      <c r="C20" s="117">
        <v>44</v>
      </c>
      <c r="D20" s="118">
        <v>28</v>
      </c>
      <c r="E20" s="105"/>
      <c r="F20" s="150"/>
      <c r="G20" s="150">
        <v>2</v>
      </c>
      <c r="H20" s="3">
        <f>I20+J20</f>
        <v>72</v>
      </c>
      <c r="I20" s="3">
        <v>12</v>
      </c>
      <c r="J20" s="2">
        <f>K20+L20+M20+N20+O20</f>
        <v>60</v>
      </c>
      <c r="K20" s="150">
        <v>10</v>
      </c>
      <c r="L20" s="150">
        <v>42</v>
      </c>
      <c r="M20" s="150">
        <v>4</v>
      </c>
      <c r="N20" s="150">
        <v>4</v>
      </c>
      <c r="O20" s="150"/>
      <c r="P20" s="150"/>
      <c r="Q20" s="150"/>
      <c r="R20" s="150">
        <f>J20</f>
        <v>60</v>
      </c>
      <c r="S20" s="150" t="s">
        <v>105</v>
      </c>
      <c r="T20" s="150"/>
      <c r="U20" s="150"/>
      <c r="V20" s="150"/>
      <c r="W20" s="104"/>
      <c r="Z20" s="4"/>
    </row>
    <row r="21" spans="1:26" x14ac:dyDescent="0.25">
      <c r="A21" s="151" t="s">
        <v>39</v>
      </c>
      <c r="B21" s="116" t="s">
        <v>40</v>
      </c>
      <c r="C21" s="117"/>
      <c r="D21" s="118">
        <v>40</v>
      </c>
      <c r="E21" s="105"/>
      <c r="F21" s="150">
        <v>4</v>
      </c>
      <c r="G21" s="150"/>
      <c r="H21" s="3">
        <f>I21+J21</f>
        <v>40</v>
      </c>
      <c r="I21" s="3">
        <v>12</v>
      </c>
      <c r="J21" s="2">
        <f>K21+L21+M21+N21+O21</f>
        <v>28</v>
      </c>
      <c r="K21" s="150">
        <v>12</v>
      </c>
      <c r="L21" s="150">
        <v>14</v>
      </c>
      <c r="M21" s="150">
        <v>2</v>
      </c>
      <c r="N21" s="150"/>
      <c r="O21" s="150"/>
      <c r="P21" s="150"/>
      <c r="Q21" s="150"/>
      <c r="R21" s="150"/>
      <c r="S21" s="150"/>
      <c r="T21" s="150"/>
      <c r="U21" s="150"/>
      <c r="V21" s="150">
        <f>J21</f>
        <v>28</v>
      </c>
      <c r="W21" s="104" t="s">
        <v>107</v>
      </c>
      <c r="Z21" s="4"/>
    </row>
    <row r="22" spans="1:26" x14ac:dyDescent="0.25">
      <c r="A22" s="40" t="s">
        <v>41</v>
      </c>
      <c r="B22" s="109" t="s">
        <v>203</v>
      </c>
      <c r="C22" s="110">
        <f>SUM(C23:C37)</f>
        <v>468</v>
      </c>
      <c r="D22" s="111">
        <f>SUM(D23:D37)</f>
        <v>314</v>
      </c>
      <c r="E22" s="115"/>
      <c r="F22" s="41"/>
      <c r="G22" s="41"/>
      <c r="H22" s="41">
        <f>SUM(H23:H37)</f>
        <v>782</v>
      </c>
      <c r="I22" s="41">
        <f t="shared" ref="I22:N22" si="8">SUM(I23:I37)</f>
        <v>130</v>
      </c>
      <c r="J22" s="41">
        <f t="shared" si="8"/>
        <v>652</v>
      </c>
      <c r="K22" s="41">
        <f t="shared" si="8"/>
        <v>216</v>
      </c>
      <c r="L22" s="41">
        <f t="shared" si="8"/>
        <v>336</v>
      </c>
      <c r="M22" s="41">
        <f t="shared" si="8"/>
        <v>42</v>
      </c>
      <c r="N22" s="41">
        <f t="shared" si="8"/>
        <v>54</v>
      </c>
      <c r="O22" s="41">
        <f>SUM(O23:O37)</f>
        <v>4</v>
      </c>
      <c r="P22" s="41">
        <f t="shared" ref="P22:V22" si="9">SUM(P23:P37)</f>
        <v>168</v>
      </c>
      <c r="Q22" s="41"/>
      <c r="R22" s="41">
        <f t="shared" si="9"/>
        <v>126</v>
      </c>
      <c r="S22" s="41"/>
      <c r="T22" s="41">
        <f t="shared" si="9"/>
        <v>220</v>
      </c>
      <c r="U22" s="41"/>
      <c r="V22" s="41">
        <f t="shared" si="9"/>
        <v>138</v>
      </c>
      <c r="W22" s="155"/>
      <c r="Z22" s="4"/>
    </row>
    <row r="23" spans="1:26" x14ac:dyDescent="0.25">
      <c r="A23" s="151" t="s">
        <v>42</v>
      </c>
      <c r="B23" s="116" t="s">
        <v>43</v>
      </c>
      <c r="C23" s="117">
        <v>42</v>
      </c>
      <c r="D23" s="118"/>
      <c r="E23" s="105"/>
      <c r="F23" s="150">
        <v>1</v>
      </c>
      <c r="G23" s="150"/>
      <c r="H23" s="3">
        <f>I23+J23</f>
        <v>42</v>
      </c>
      <c r="I23" s="3">
        <v>10</v>
      </c>
      <c r="J23" s="2">
        <f t="shared" ref="J23:J37" si="10">K23+L23+M23+N23+O23</f>
        <v>32</v>
      </c>
      <c r="K23" s="150">
        <v>10</v>
      </c>
      <c r="L23" s="150">
        <v>16</v>
      </c>
      <c r="M23" s="150">
        <v>2</v>
      </c>
      <c r="N23" s="150">
        <v>4</v>
      </c>
      <c r="O23" s="150"/>
      <c r="P23" s="3">
        <f>J23</f>
        <v>32</v>
      </c>
      <c r="Q23" s="150" t="s">
        <v>106</v>
      </c>
      <c r="R23" s="150"/>
      <c r="S23" s="150"/>
      <c r="T23" s="150"/>
      <c r="U23" s="150"/>
      <c r="V23" s="150"/>
      <c r="W23" s="104"/>
      <c r="Z23" s="4"/>
    </row>
    <row r="24" spans="1:26" x14ac:dyDescent="0.25">
      <c r="A24" s="151" t="s">
        <v>44</v>
      </c>
      <c r="B24" s="116" t="s">
        <v>45</v>
      </c>
      <c r="C24" s="117">
        <v>42</v>
      </c>
      <c r="D24" s="118"/>
      <c r="E24" s="105">
        <v>2</v>
      </c>
      <c r="F24" s="150"/>
      <c r="G24" s="150"/>
      <c r="H24" s="3">
        <f>I24+J24</f>
        <v>42</v>
      </c>
      <c r="I24" s="3">
        <v>10</v>
      </c>
      <c r="J24" s="2">
        <f t="shared" si="10"/>
        <v>32</v>
      </c>
      <c r="K24" s="150">
        <v>10</v>
      </c>
      <c r="L24" s="150">
        <v>16</v>
      </c>
      <c r="M24" s="150">
        <v>2</v>
      </c>
      <c r="N24" s="150">
        <v>4</v>
      </c>
      <c r="O24" s="150"/>
      <c r="P24" s="150"/>
      <c r="Q24" s="150"/>
      <c r="R24" s="3">
        <f>J24</f>
        <v>32</v>
      </c>
      <c r="S24" s="150" t="s">
        <v>106</v>
      </c>
      <c r="T24" s="150"/>
      <c r="U24" s="150"/>
      <c r="V24" s="150"/>
      <c r="W24" s="104"/>
      <c r="Z24" s="4"/>
    </row>
    <row r="25" spans="1:26" x14ac:dyDescent="0.25">
      <c r="A25" s="151" t="s">
        <v>46</v>
      </c>
      <c r="B25" s="116" t="s">
        <v>47</v>
      </c>
      <c r="C25" s="117">
        <v>60</v>
      </c>
      <c r="D25" s="118"/>
      <c r="E25" s="105">
        <v>3</v>
      </c>
      <c r="G25" s="150"/>
      <c r="H25" s="3">
        <f>I25+J25</f>
        <v>60</v>
      </c>
      <c r="I25" s="3">
        <v>4</v>
      </c>
      <c r="J25" s="2">
        <f t="shared" si="10"/>
        <v>56</v>
      </c>
      <c r="K25" s="150">
        <v>18</v>
      </c>
      <c r="L25" s="150">
        <v>28</v>
      </c>
      <c r="M25" s="150">
        <v>2</v>
      </c>
      <c r="N25" s="150">
        <v>8</v>
      </c>
      <c r="O25" s="150"/>
      <c r="P25" s="150"/>
      <c r="Q25" s="150"/>
      <c r="R25" s="150"/>
      <c r="S25" s="150"/>
      <c r="T25" s="150">
        <f>J25</f>
        <v>56</v>
      </c>
      <c r="U25" s="150" t="s">
        <v>106</v>
      </c>
      <c r="V25" s="150"/>
      <c r="W25" s="104"/>
      <c r="Z25" s="4"/>
    </row>
    <row r="26" spans="1:26" x14ac:dyDescent="0.25">
      <c r="A26" s="151" t="s">
        <v>48</v>
      </c>
      <c r="B26" s="116" t="s">
        <v>49</v>
      </c>
      <c r="C26" s="117"/>
      <c r="D26" s="118">
        <v>60</v>
      </c>
      <c r="E26" s="105"/>
      <c r="F26" s="150"/>
      <c r="G26" s="150">
        <v>1</v>
      </c>
      <c r="H26" s="3">
        <f t="shared" ref="H26:H37" si="11">I26+J26</f>
        <v>60</v>
      </c>
      <c r="I26" s="3">
        <v>12</v>
      </c>
      <c r="J26" s="2">
        <f>K26+L26+M26+N26+O26</f>
        <v>48</v>
      </c>
      <c r="K26" s="150">
        <v>18</v>
      </c>
      <c r="L26" s="150">
        <v>22</v>
      </c>
      <c r="M26" s="150">
        <v>4</v>
      </c>
      <c r="N26" s="150">
        <v>4</v>
      </c>
      <c r="O26" s="150"/>
      <c r="P26" s="3">
        <f>J26</f>
        <v>48</v>
      </c>
      <c r="Q26" s="150" t="s">
        <v>105</v>
      </c>
      <c r="R26" s="150"/>
      <c r="S26" s="150"/>
      <c r="T26" s="150"/>
      <c r="U26" s="150"/>
      <c r="V26" s="150"/>
      <c r="W26" s="104"/>
      <c r="Z26" s="4"/>
    </row>
    <row r="27" spans="1:26" x14ac:dyDescent="0.25">
      <c r="A27" s="151" t="s">
        <v>50</v>
      </c>
      <c r="B27" s="116" t="s">
        <v>51</v>
      </c>
      <c r="C27" s="117"/>
      <c r="D27" s="118">
        <v>70</v>
      </c>
      <c r="E27" s="105"/>
      <c r="F27" s="150"/>
      <c r="G27" s="150">
        <v>1</v>
      </c>
      <c r="H27" s="3">
        <f t="shared" si="11"/>
        <v>70</v>
      </c>
      <c r="I27" s="3">
        <v>12</v>
      </c>
      <c r="J27" s="2">
        <f>K27+L27+M27+N27+O27</f>
        <v>58</v>
      </c>
      <c r="K27" s="150">
        <v>22</v>
      </c>
      <c r="L27" s="150">
        <v>28</v>
      </c>
      <c r="M27" s="150">
        <v>4</v>
      </c>
      <c r="N27" s="150">
        <v>4</v>
      </c>
      <c r="O27" s="150"/>
      <c r="P27" s="3">
        <f>J27</f>
        <v>58</v>
      </c>
      <c r="Q27" s="150" t="s">
        <v>105</v>
      </c>
      <c r="R27" s="150"/>
      <c r="S27" s="150"/>
      <c r="T27" s="150"/>
      <c r="U27" s="150"/>
      <c r="V27" s="150"/>
      <c r="W27" s="104"/>
      <c r="Z27" s="4"/>
    </row>
    <row r="28" spans="1:26" x14ac:dyDescent="0.25">
      <c r="A28" s="151" t="s">
        <v>52</v>
      </c>
      <c r="B28" s="119" t="s">
        <v>53</v>
      </c>
      <c r="C28" s="117"/>
      <c r="D28" s="118">
        <v>42</v>
      </c>
      <c r="E28" s="105"/>
      <c r="F28" s="150"/>
      <c r="G28" s="150">
        <v>4</v>
      </c>
      <c r="H28" s="3">
        <f t="shared" si="11"/>
        <v>42</v>
      </c>
      <c r="I28" s="3">
        <v>6</v>
      </c>
      <c r="J28" s="2">
        <f t="shared" si="10"/>
        <v>36</v>
      </c>
      <c r="K28" s="150">
        <v>14</v>
      </c>
      <c r="L28" s="150">
        <v>16</v>
      </c>
      <c r="M28" s="150">
        <v>4</v>
      </c>
      <c r="N28" s="150">
        <v>2</v>
      </c>
      <c r="O28" s="150"/>
      <c r="P28" s="150"/>
      <c r="Q28" s="150"/>
      <c r="R28" s="150"/>
      <c r="S28" s="150"/>
      <c r="T28" s="150"/>
      <c r="U28" s="150"/>
      <c r="V28" s="3">
        <f>J28</f>
        <v>36</v>
      </c>
      <c r="W28" s="104" t="s">
        <v>105</v>
      </c>
      <c r="Z28" s="4"/>
    </row>
    <row r="29" spans="1:26" x14ac:dyDescent="0.25">
      <c r="A29" s="151" t="s">
        <v>54</v>
      </c>
      <c r="B29" s="116" t="s">
        <v>55</v>
      </c>
      <c r="C29" s="117">
        <v>40</v>
      </c>
      <c r="D29" s="118"/>
      <c r="E29" s="105">
        <v>4</v>
      </c>
      <c r="F29" s="150"/>
      <c r="G29" s="150"/>
      <c r="H29" s="3">
        <f t="shared" si="11"/>
        <v>40</v>
      </c>
      <c r="I29" s="3">
        <v>6</v>
      </c>
      <c r="J29" s="2">
        <f t="shared" si="10"/>
        <v>34</v>
      </c>
      <c r="K29" s="150">
        <v>12</v>
      </c>
      <c r="L29" s="150">
        <v>16</v>
      </c>
      <c r="M29" s="150">
        <v>2</v>
      </c>
      <c r="N29" s="150">
        <v>4</v>
      </c>
      <c r="O29" s="150"/>
      <c r="P29" s="150"/>
      <c r="Q29" s="150"/>
      <c r="R29" s="150"/>
      <c r="S29" s="150"/>
      <c r="T29" s="150"/>
      <c r="U29" s="150"/>
      <c r="V29" s="3">
        <f>J29</f>
        <v>34</v>
      </c>
      <c r="W29" s="104" t="s">
        <v>106</v>
      </c>
      <c r="Z29" s="4"/>
    </row>
    <row r="30" spans="1:26" x14ac:dyDescent="0.25">
      <c r="A30" s="151" t="s">
        <v>56</v>
      </c>
      <c r="B30" s="119" t="s">
        <v>57</v>
      </c>
      <c r="C30" s="117">
        <v>60</v>
      </c>
      <c r="D30" s="118"/>
      <c r="E30" s="105">
        <v>3</v>
      </c>
      <c r="F30" s="150"/>
      <c r="G30" s="150"/>
      <c r="H30" s="3">
        <f t="shared" si="11"/>
        <v>60</v>
      </c>
      <c r="I30" s="3">
        <v>12</v>
      </c>
      <c r="J30" s="2">
        <f t="shared" si="10"/>
        <v>48</v>
      </c>
      <c r="K30" s="150">
        <v>16</v>
      </c>
      <c r="L30" s="150">
        <v>24</v>
      </c>
      <c r="M30" s="150">
        <v>2</v>
      </c>
      <c r="N30" s="150">
        <v>6</v>
      </c>
      <c r="O30" s="150"/>
      <c r="P30" s="150"/>
      <c r="Q30" s="150"/>
      <c r="R30" s="150"/>
      <c r="S30" s="150"/>
      <c r="T30" s="3">
        <f>J30</f>
        <v>48</v>
      </c>
      <c r="U30" s="150" t="s">
        <v>106</v>
      </c>
      <c r="V30" s="150"/>
      <c r="W30" s="104"/>
      <c r="Z30" s="4"/>
    </row>
    <row r="31" spans="1:26" x14ac:dyDescent="0.25">
      <c r="A31" s="151" t="s">
        <v>58</v>
      </c>
      <c r="B31" s="119" t="s">
        <v>59</v>
      </c>
      <c r="C31" s="117"/>
      <c r="D31" s="118">
        <v>70</v>
      </c>
      <c r="E31" s="105"/>
      <c r="F31" s="150"/>
      <c r="G31" s="150">
        <v>3</v>
      </c>
      <c r="H31" s="3">
        <f t="shared" si="11"/>
        <v>70</v>
      </c>
      <c r="I31" s="3">
        <v>14</v>
      </c>
      <c r="J31" s="2">
        <f t="shared" si="10"/>
        <v>56</v>
      </c>
      <c r="K31" s="150">
        <v>20</v>
      </c>
      <c r="L31" s="150">
        <v>28</v>
      </c>
      <c r="M31" s="150">
        <v>4</v>
      </c>
      <c r="N31" s="150">
        <v>4</v>
      </c>
      <c r="O31" s="150"/>
      <c r="P31" s="150"/>
      <c r="Q31" s="150"/>
      <c r="R31" s="64"/>
      <c r="S31" s="65"/>
      <c r="T31" s="4">
        <f>J31</f>
        <v>56</v>
      </c>
      <c r="U31" s="150" t="s">
        <v>105</v>
      </c>
      <c r="V31" s="150"/>
      <c r="W31" s="104"/>
      <c r="Z31" s="4"/>
    </row>
    <row r="32" spans="1:26" x14ac:dyDescent="0.25">
      <c r="A32" s="151" t="s">
        <v>60</v>
      </c>
      <c r="B32" s="116" t="s">
        <v>61</v>
      </c>
      <c r="C32" s="117"/>
      <c r="D32" s="118">
        <v>40</v>
      </c>
      <c r="E32" s="105">
        <v>1</v>
      </c>
      <c r="F32" s="150"/>
      <c r="G32" s="150"/>
      <c r="H32" s="3">
        <f t="shared" si="11"/>
        <v>40</v>
      </c>
      <c r="I32" s="3">
        <v>10</v>
      </c>
      <c r="J32" s="2">
        <f t="shared" si="10"/>
        <v>30</v>
      </c>
      <c r="K32" s="150">
        <v>10</v>
      </c>
      <c r="L32" s="150">
        <v>14</v>
      </c>
      <c r="M32" s="150">
        <v>2</v>
      </c>
      <c r="N32" s="150">
        <v>4</v>
      </c>
      <c r="O32" s="150"/>
      <c r="P32" s="3">
        <f>J32</f>
        <v>30</v>
      </c>
      <c r="Q32" s="150" t="s">
        <v>106</v>
      </c>
      <c r="R32" s="150"/>
      <c r="S32" s="150"/>
      <c r="T32" s="150"/>
      <c r="U32" s="150"/>
      <c r="V32" s="150"/>
      <c r="W32" s="104"/>
      <c r="Z32" s="4"/>
    </row>
    <row r="33" spans="1:26" x14ac:dyDescent="0.25">
      <c r="A33" s="151" t="s">
        <v>62</v>
      </c>
      <c r="B33" s="116" t="s">
        <v>63</v>
      </c>
      <c r="C33" s="117"/>
      <c r="D33" s="118">
        <v>32</v>
      </c>
      <c r="E33" s="105">
        <v>2</v>
      </c>
      <c r="F33" s="150"/>
      <c r="G33" s="150"/>
      <c r="H33" s="3">
        <f t="shared" si="11"/>
        <v>32</v>
      </c>
      <c r="I33" s="3">
        <v>6</v>
      </c>
      <c r="J33" s="2">
        <f t="shared" si="10"/>
        <v>26</v>
      </c>
      <c r="K33" s="150">
        <v>10</v>
      </c>
      <c r="L33" s="150">
        <v>14</v>
      </c>
      <c r="M33" s="150">
        <v>2</v>
      </c>
      <c r="N33" s="150"/>
      <c r="O33" s="150"/>
      <c r="P33" s="150"/>
      <c r="Q33" s="150"/>
      <c r="R33" s="1">
        <f>J33</f>
        <v>26</v>
      </c>
      <c r="S33" s="150" t="s">
        <v>106</v>
      </c>
      <c r="T33" s="150"/>
      <c r="U33" s="150"/>
      <c r="V33" s="3"/>
      <c r="W33" s="104"/>
      <c r="Z33" s="4"/>
    </row>
    <row r="34" spans="1:26" x14ac:dyDescent="0.25">
      <c r="A34" s="151" t="s">
        <v>64</v>
      </c>
      <c r="B34" s="116" t="s">
        <v>65</v>
      </c>
      <c r="C34" s="117">
        <v>82</v>
      </c>
      <c r="D34" s="118"/>
      <c r="E34" s="105"/>
      <c r="F34" s="150"/>
      <c r="G34" s="150">
        <v>2</v>
      </c>
      <c r="H34" s="3">
        <f>I34+J34</f>
        <v>82</v>
      </c>
      <c r="I34" s="3">
        <v>14</v>
      </c>
      <c r="J34" s="2">
        <f>K34+L34+M34+N34+O34</f>
        <v>68</v>
      </c>
      <c r="K34" s="150">
        <v>22</v>
      </c>
      <c r="L34" s="150">
        <v>32</v>
      </c>
      <c r="M34" s="150">
        <v>4</v>
      </c>
      <c r="N34" s="150">
        <v>6</v>
      </c>
      <c r="O34" s="150">
        <v>4</v>
      </c>
      <c r="P34" s="150"/>
      <c r="Q34" s="150"/>
      <c r="R34" s="3">
        <f>J34</f>
        <v>68</v>
      </c>
      <c r="S34" s="150" t="s">
        <v>105</v>
      </c>
      <c r="T34" s="150"/>
      <c r="U34" s="150"/>
      <c r="V34" s="150"/>
      <c r="W34" s="104"/>
      <c r="Z34" s="4"/>
    </row>
    <row r="35" spans="1:26" x14ac:dyDescent="0.25">
      <c r="A35" s="151" t="s">
        <v>66</v>
      </c>
      <c r="B35" s="116" t="s">
        <v>67</v>
      </c>
      <c r="C35" s="117">
        <v>32</v>
      </c>
      <c r="D35" s="118"/>
      <c r="E35" s="105">
        <v>3</v>
      </c>
      <c r="F35" s="150"/>
      <c r="G35" s="150"/>
      <c r="H35" s="3">
        <f t="shared" si="11"/>
        <v>32</v>
      </c>
      <c r="I35" s="3">
        <v>4</v>
      </c>
      <c r="J35" s="2">
        <f t="shared" si="10"/>
        <v>28</v>
      </c>
      <c r="K35" s="150">
        <v>12</v>
      </c>
      <c r="L35" s="150">
        <v>14</v>
      </c>
      <c r="M35" s="150">
        <v>2</v>
      </c>
      <c r="N35" s="150"/>
      <c r="O35" s="150"/>
      <c r="P35" s="150"/>
      <c r="Q35" s="150"/>
      <c r="R35" s="3"/>
      <c r="S35" s="150"/>
      <c r="T35" s="3">
        <f>J35</f>
        <v>28</v>
      </c>
      <c r="U35" s="150" t="s">
        <v>106</v>
      </c>
      <c r="V35" s="150"/>
      <c r="W35" s="104"/>
      <c r="Z35" s="4"/>
    </row>
    <row r="36" spans="1:26" ht="30" x14ac:dyDescent="0.25">
      <c r="A36" s="151" t="s">
        <v>68</v>
      </c>
      <c r="B36" s="116" t="s">
        <v>69</v>
      </c>
      <c r="C36" s="117">
        <v>42</v>
      </c>
      <c r="D36" s="118"/>
      <c r="E36" s="105">
        <v>3</v>
      </c>
      <c r="F36" s="150"/>
      <c r="G36" s="150"/>
      <c r="H36" s="3">
        <f t="shared" si="11"/>
        <v>42</v>
      </c>
      <c r="I36" s="3">
        <v>10</v>
      </c>
      <c r="J36" s="2">
        <f t="shared" si="10"/>
        <v>32</v>
      </c>
      <c r="K36" s="150">
        <v>8</v>
      </c>
      <c r="L36" s="150">
        <v>20</v>
      </c>
      <c r="M36" s="150">
        <v>4</v>
      </c>
      <c r="N36" s="150"/>
      <c r="O36" s="150"/>
      <c r="P36" s="150"/>
      <c r="Q36" s="150"/>
      <c r="R36" s="150"/>
      <c r="S36" s="150"/>
      <c r="T36" s="3">
        <f>J36</f>
        <v>32</v>
      </c>
      <c r="U36" s="150" t="s">
        <v>106</v>
      </c>
      <c r="V36" s="150"/>
      <c r="W36" s="104"/>
      <c r="Z36" s="4"/>
    </row>
    <row r="37" spans="1:26" x14ac:dyDescent="0.25">
      <c r="A37" s="151" t="s">
        <v>70</v>
      </c>
      <c r="B37" s="116" t="s">
        <v>71</v>
      </c>
      <c r="C37" s="117">
        <v>68</v>
      </c>
      <c r="D37" s="118"/>
      <c r="E37" s="105">
        <v>4</v>
      </c>
      <c r="F37" s="150"/>
      <c r="G37" s="150"/>
      <c r="H37" s="3">
        <f t="shared" si="11"/>
        <v>68</v>
      </c>
      <c r="I37" s="3"/>
      <c r="J37" s="2">
        <f t="shared" si="10"/>
        <v>68</v>
      </c>
      <c r="K37" s="150">
        <v>14</v>
      </c>
      <c r="L37" s="150">
        <v>48</v>
      </c>
      <c r="M37" s="150">
        <v>2</v>
      </c>
      <c r="N37" s="150">
        <v>4</v>
      </c>
      <c r="O37" s="150"/>
      <c r="P37" s="150"/>
      <c r="Q37" s="150"/>
      <c r="R37" s="150"/>
      <c r="S37" s="150"/>
      <c r="T37" s="150"/>
      <c r="U37" s="150"/>
      <c r="V37" s="3">
        <f>J37</f>
        <v>68</v>
      </c>
      <c r="W37" s="104" t="s">
        <v>106</v>
      </c>
      <c r="Z37" s="4"/>
    </row>
    <row r="38" spans="1:26" x14ac:dyDescent="0.25">
      <c r="A38" s="40" t="s">
        <v>73</v>
      </c>
      <c r="B38" s="109" t="s">
        <v>72</v>
      </c>
      <c r="C38" s="110">
        <f>C39+C44+C50+C54+C60+C66</f>
        <v>1008</v>
      </c>
      <c r="D38" s="120">
        <f>D39+D44+D50+D54+D60+D66</f>
        <v>246</v>
      </c>
      <c r="E38" s="115"/>
      <c r="F38" s="41"/>
      <c r="G38" s="41"/>
      <c r="H38" s="42">
        <f t="shared" ref="H38:V38" si="12">H39+H44+H50+H54+H60+H66</f>
        <v>1254</v>
      </c>
      <c r="I38" s="42">
        <f t="shared" si="12"/>
        <v>82</v>
      </c>
      <c r="J38" s="42">
        <f>J39+J44+J50+J54+J60+J66</f>
        <v>1172</v>
      </c>
      <c r="K38" s="42">
        <f t="shared" si="12"/>
        <v>170</v>
      </c>
      <c r="L38" s="42">
        <f>L39+L44+L50+L54+L60+L66</f>
        <v>906</v>
      </c>
      <c r="M38" s="42">
        <f t="shared" si="12"/>
        <v>62</v>
      </c>
      <c r="N38" s="42">
        <f t="shared" si="12"/>
        <v>30</v>
      </c>
      <c r="O38" s="42">
        <f t="shared" si="12"/>
        <v>4</v>
      </c>
      <c r="P38" s="42">
        <f t="shared" si="12"/>
        <v>172</v>
      </c>
      <c r="Q38" s="42"/>
      <c r="R38" s="42">
        <f t="shared" si="12"/>
        <v>512</v>
      </c>
      <c r="S38" s="42"/>
      <c r="T38" s="42">
        <f t="shared" si="12"/>
        <v>254</v>
      </c>
      <c r="U38" s="42"/>
      <c r="V38" s="42">
        <f t="shared" si="12"/>
        <v>234</v>
      </c>
      <c r="W38" s="154"/>
      <c r="Z38" s="4"/>
    </row>
    <row r="39" spans="1:26" ht="30" x14ac:dyDescent="0.25">
      <c r="A39" s="47" t="s">
        <v>74</v>
      </c>
      <c r="B39" s="121" t="s">
        <v>208</v>
      </c>
      <c r="C39" s="122">
        <f>SUM(C40:C43)</f>
        <v>164</v>
      </c>
      <c r="D39" s="123">
        <f>SUM(D40:D43)</f>
        <v>36</v>
      </c>
      <c r="E39" s="124"/>
      <c r="F39" s="48"/>
      <c r="G39" s="48">
        <v>2</v>
      </c>
      <c r="H39" s="49">
        <f>H40+H41+H42+H43</f>
        <v>200</v>
      </c>
      <c r="I39" s="49">
        <f t="shared" ref="I39:W39" si="13">I40+I41+I42+I43</f>
        <v>10</v>
      </c>
      <c r="J39" s="49">
        <f t="shared" si="13"/>
        <v>190</v>
      </c>
      <c r="K39" s="49">
        <f t="shared" si="13"/>
        <v>32</v>
      </c>
      <c r="L39" s="49">
        <f t="shared" si="13"/>
        <v>144</v>
      </c>
      <c r="M39" s="49">
        <f t="shared" si="13"/>
        <v>10</v>
      </c>
      <c r="N39" s="49">
        <f t="shared" si="13"/>
        <v>4</v>
      </c>
      <c r="O39" s="49">
        <f t="shared" si="13"/>
        <v>0</v>
      </c>
      <c r="P39" s="49">
        <f t="shared" si="13"/>
        <v>0</v>
      </c>
      <c r="Q39" s="49">
        <f t="shared" si="13"/>
        <v>0</v>
      </c>
      <c r="R39" s="49">
        <f t="shared" si="13"/>
        <v>190</v>
      </c>
      <c r="S39" s="49" t="s">
        <v>105</v>
      </c>
      <c r="T39" s="49">
        <f t="shared" si="13"/>
        <v>0</v>
      </c>
      <c r="U39" s="49">
        <f t="shared" si="13"/>
        <v>0</v>
      </c>
      <c r="V39" s="49">
        <f t="shared" si="13"/>
        <v>0</v>
      </c>
      <c r="W39" s="156">
        <f t="shared" si="13"/>
        <v>0</v>
      </c>
      <c r="Z39" s="4"/>
    </row>
    <row r="40" spans="1:26" x14ac:dyDescent="0.25">
      <c r="A40" s="151" t="s">
        <v>75</v>
      </c>
      <c r="B40" s="125" t="s">
        <v>209</v>
      </c>
      <c r="C40" s="151">
        <v>44</v>
      </c>
      <c r="D40" s="104">
        <v>36</v>
      </c>
      <c r="E40" s="105"/>
      <c r="F40" s="150"/>
      <c r="G40" s="150"/>
      <c r="H40" s="3">
        <f>I40+J40</f>
        <v>80</v>
      </c>
      <c r="I40" s="3">
        <v>10</v>
      </c>
      <c r="J40" s="2">
        <f>K40+L40+M40+N40+O40</f>
        <v>70</v>
      </c>
      <c r="K40" s="150">
        <v>32</v>
      </c>
      <c r="L40" s="150">
        <v>36</v>
      </c>
      <c r="M40" s="150"/>
      <c r="N40" s="150">
        <v>2</v>
      </c>
      <c r="O40" s="150"/>
      <c r="P40" s="150"/>
      <c r="Q40" s="150"/>
      <c r="R40" s="150">
        <f>J40</f>
        <v>70</v>
      </c>
      <c r="S40" s="150"/>
      <c r="T40" s="150"/>
      <c r="U40" s="150"/>
      <c r="V40" s="150"/>
      <c r="W40" s="104"/>
      <c r="Z40" s="4"/>
    </row>
    <row r="41" spans="1:26" x14ac:dyDescent="0.25">
      <c r="A41" s="151" t="s">
        <v>76</v>
      </c>
      <c r="B41" s="126" t="s">
        <v>77</v>
      </c>
      <c r="C41" s="117">
        <v>36</v>
      </c>
      <c r="D41" s="118"/>
      <c r="E41" s="105"/>
      <c r="F41" s="150"/>
      <c r="G41" s="150"/>
      <c r="H41" s="3">
        <f>I41+J41</f>
        <v>36</v>
      </c>
      <c r="I41" s="3"/>
      <c r="J41" s="2">
        <f>K41+L41+M41+N41+O41</f>
        <v>36</v>
      </c>
      <c r="K41" s="150"/>
      <c r="L41" s="150">
        <v>36</v>
      </c>
      <c r="M41" s="150"/>
      <c r="N41" s="150"/>
      <c r="O41" s="150"/>
      <c r="P41" s="150"/>
      <c r="Q41" s="150"/>
      <c r="R41" s="150">
        <f>J41</f>
        <v>36</v>
      </c>
      <c r="S41" s="150"/>
      <c r="T41" s="150"/>
      <c r="U41" s="150"/>
      <c r="V41" s="150"/>
      <c r="W41" s="104"/>
      <c r="Z41" s="4"/>
    </row>
    <row r="42" spans="1:26" x14ac:dyDescent="0.25">
      <c r="A42" s="151" t="s">
        <v>78</v>
      </c>
      <c r="B42" s="126" t="s">
        <v>79</v>
      </c>
      <c r="C42" s="117">
        <v>72</v>
      </c>
      <c r="D42" s="118"/>
      <c r="E42" s="105"/>
      <c r="F42" s="150"/>
      <c r="G42" s="150"/>
      <c r="H42" s="3">
        <f>I42+J42</f>
        <v>72</v>
      </c>
      <c r="I42" s="3"/>
      <c r="J42" s="2">
        <f>K42+L42+M42+N42+O42</f>
        <v>72</v>
      </c>
      <c r="K42" s="150"/>
      <c r="L42" s="150">
        <v>72</v>
      </c>
      <c r="M42" s="150"/>
      <c r="N42" s="150"/>
      <c r="O42" s="150"/>
      <c r="P42" s="150"/>
      <c r="Q42" s="150"/>
      <c r="R42" s="150">
        <f>J42</f>
        <v>72</v>
      </c>
      <c r="S42" s="150"/>
      <c r="T42" s="150"/>
      <c r="U42" s="150"/>
      <c r="V42" s="150"/>
      <c r="W42" s="104"/>
      <c r="Z42" s="4"/>
    </row>
    <row r="43" spans="1:26" x14ac:dyDescent="0.25">
      <c r="A43" s="151" t="s">
        <v>101</v>
      </c>
      <c r="B43" s="126" t="s">
        <v>80</v>
      </c>
      <c r="C43" s="117">
        <v>12</v>
      </c>
      <c r="D43" s="118"/>
      <c r="E43" s="105"/>
      <c r="F43" s="150"/>
      <c r="G43" s="150"/>
      <c r="H43" s="3">
        <f>I43+J43</f>
        <v>12</v>
      </c>
      <c r="I43" s="3"/>
      <c r="J43" s="2">
        <f>K43+L43+M43+N43+O43</f>
        <v>12</v>
      </c>
      <c r="K43" s="150"/>
      <c r="L43" s="150"/>
      <c r="M43" s="150">
        <v>10</v>
      </c>
      <c r="N43" s="150">
        <v>2</v>
      </c>
      <c r="O43" s="150"/>
      <c r="P43" s="150"/>
      <c r="Q43" s="150"/>
      <c r="R43" s="150">
        <f>J43</f>
        <v>12</v>
      </c>
      <c r="S43" s="150"/>
      <c r="T43" s="150"/>
      <c r="U43" s="150"/>
      <c r="V43" s="150"/>
      <c r="W43" s="104"/>
      <c r="Z43" s="4"/>
    </row>
    <row r="44" spans="1:26" ht="45" x14ac:dyDescent="0.25">
      <c r="A44" s="47" t="s">
        <v>81</v>
      </c>
      <c r="B44" s="121" t="s">
        <v>210</v>
      </c>
      <c r="C44" s="122">
        <f>SUM(C45:C49)</f>
        <v>270</v>
      </c>
      <c r="D44" s="123">
        <f>SUM(D45:D49)</f>
        <v>72</v>
      </c>
      <c r="E44" s="124"/>
      <c r="F44" s="48"/>
      <c r="G44" s="48">
        <v>2</v>
      </c>
      <c r="H44" s="48">
        <f>SUM(H45:H49)</f>
        <v>342</v>
      </c>
      <c r="I44" s="48">
        <f t="shared" ref="I44:N44" si="14">SUM(I45:I49)</f>
        <v>20</v>
      </c>
      <c r="J44" s="48">
        <f t="shared" si="14"/>
        <v>322</v>
      </c>
      <c r="K44" s="48">
        <f t="shared" si="14"/>
        <v>66</v>
      </c>
      <c r="L44" s="48">
        <f t="shared" si="14"/>
        <v>230</v>
      </c>
      <c r="M44" s="48">
        <f t="shared" si="14"/>
        <v>16</v>
      </c>
      <c r="N44" s="48">
        <f t="shared" si="14"/>
        <v>10</v>
      </c>
      <c r="O44" s="48">
        <f>SUM(O45:O49)</f>
        <v>0</v>
      </c>
      <c r="P44" s="48">
        <f t="shared" ref="P44:W44" si="15">SUM(P45:P49)</f>
        <v>0</v>
      </c>
      <c r="Q44" s="48">
        <f t="shared" si="15"/>
        <v>0</v>
      </c>
      <c r="R44" s="48">
        <f>SUM(R45:R49)</f>
        <v>322</v>
      </c>
      <c r="S44" s="48" t="s">
        <v>105</v>
      </c>
      <c r="T44" s="48">
        <f t="shared" si="15"/>
        <v>0</v>
      </c>
      <c r="U44" s="48"/>
      <c r="V44" s="48">
        <f t="shared" si="15"/>
        <v>0</v>
      </c>
      <c r="W44" s="157">
        <f t="shared" si="15"/>
        <v>0</v>
      </c>
      <c r="Z44" s="4"/>
    </row>
    <row r="45" spans="1:26" ht="30" x14ac:dyDescent="0.25">
      <c r="A45" s="151" t="s">
        <v>82</v>
      </c>
      <c r="B45" s="127" t="s">
        <v>211</v>
      </c>
      <c r="C45" s="128">
        <v>66</v>
      </c>
      <c r="D45" s="129">
        <v>36</v>
      </c>
      <c r="E45" s="105"/>
      <c r="F45" s="150">
        <v>2</v>
      </c>
      <c r="G45" s="150"/>
      <c r="H45" s="150">
        <f>I45+J45</f>
        <v>102</v>
      </c>
      <c r="I45" s="150">
        <v>16</v>
      </c>
      <c r="J45" s="150">
        <f>K45+L45+M45+N45+O45</f>
        <v>86</v>
      </c>
      <c r="K45" s="150">
        <v>36</v>
      </c>
      <c r="L45" s="150">
        <v>42</v>
      </c>
      <c r="M45" s="150">
        <v>2</v>
      </c>
      <c r="N45" s="150">
        <v>6</v>
      </c>
      <c r="O45" s="150"/>
      <c r="P45" s="150"/>
      <c r="Q45" s="150"/>
      <c r="R45" s="150">
        <f>J45</f>
        <v>86</v>
      </c>
      <c r="S45" s="150" t="s">
        <v>107</v>
      </c>
      <c r="T45" s="150"/>
      <c r="U45" s="150"/>
      <c r="V45" s="150"/>
      <c r="W45" s="104"/>
      <c r="Z45" s="4"/>
    </row>
    <row r="46" spans="1:26" ht="30" x14ac:dyDescent="0.25">
      <c r="A46" s="151" t="s">
        <v>83</v>
      </c>
      <c r="B46" s="126" t="s">
        <v>212</v>
      </c>
      <c r="C46" s="117">
        <v>48</v>
      </c>
      <c r="D46" s="118">
        <v>36</v>
      </c>
      <c r="E46" s="105"/>
      <c r="F46" s="150">
        <v>2</v>
      </c>
      <c r="G46" s="150"/>
      <c r="H46" s="150">
        <f>I46+J46</f>
        <v>84</v>
      </c>
      <c r="I46" s="3">
        <v>4</v>
      </c>
      <c r="J46" s="150">
        <f>K46+L46+M46+N46+O46</f>
        <v>80</v>
      </c>
      <c r="K46" s="150">
        <v>30</v>
      </c>
      <c r="L46" s="150">
        <v>44</v>
      </c>
      <c r="M46" s="150">
        <v>2</v>
      </c>
      <c r="N46" s="150">
        <v>4</v>
      </c>
      <c r="O46" s="150"/>
      <c r="P46" s="150"/>
      <c r="Q46" s="150"/>
      <c r="R46" s="150">
        <f>J46</f>
        <v>80</v>
      </c>
      <c r="S46" s="150" t="s">
        <v>107</v>
      </c>
      <c r="T46" s="150"/>
      <c r="U46" s="150"/>
      <c r="V46" s="150"/>
      <c r="W46" s="104"/>
      <c r="Z46" s="4"/>
    </row>
    <row r="47" spans="1:26" x14ac:dyDescent="0.25">
      <c r="A47" s="151" t="s">
        <v>84</v>
      </c>
      <c r="B47" s="126" t="s">
        <v>77</v>
      </c>
      <c r="C47" s="117">
        <v>36</v>
      </c>
      <c r="D47" s="118"/>
      <c r="E47" s="105"/>
      <c r="F47" s="150"/>
      <c r="G47" s="150"/>
      <c r="H47" s="150">
        <f>I47+J47</f>
        <v>36</v>
      </c>
      <c r="I47" s="3"/>
      <c r="J47" s="150">
        <f>K47+L47+M47+N47+O47</f>
        <v>36</v>
      </c>
      <c r="K47" s="150"/>
      <c r="L47" s="150">
        <v>36</v>
      </c>
      <c r="M47" s="150"/>
      <c r="N47" s="150"/>
      <c r="O47" s="150"/>
      <c r="P47" s="150"/>
      <c r="Q47" s="150"/>
      <c r="R47" s="150">
        <f>J47</f>
        <v>36</v>
      </c>
      <c r="S47" s="150"/>
      <c r="T47" s="150"/>
      <c r="U47" s="150"/>
      <c r="V47" s="150"/>
      <c r="W47" s="104"/>
      <c r="Z47" s="4"/>
    </row>
    <row r="48" spans="1:26" ht="15" customHeight="1" x14ac:dyDescent="0.25">
      <c r="A48" s="151" t="s">
        <v>85</v>
      </c>
      <c r="B48" s="126" t="s">
        <v>79</v>
      </c>
      <c r="C48" s="117">
        <v>108</v>
      </c>
      <c r="D48" s="118"/>
      <c r="E48" s="105"/>
      <c r="F48" s="150"/>
      <c r="G48" s="150"/>
      <c r="H48" s="150">
        <f>I48+J48</f>
        <v>108</v>
      </c>
      <c r="I48" s="3"/>
      <c r="J48" s="150">
        <f>K48+L48+M48+N48+O48</f>
        <v>108</v>
      </c>
      <c r="K48" s="150"/>
      <c r="L48" s="150">
        <v>108</v>
      </c>
      <c r="M48" s="150"/>
      <c r="N48" s="150"/>
      <c r="O48" s="150"/>
      <c r="P48" s="150"/>
      <c r="Q48" s="150"/>
      <c r="R48" s="150">
        <f>J48</f>
        <v>108</v>
      </c>
      <c r="S48" s="150"/>
      <c r="T48" s="150"/>
      <c r="U48" s="150"/>
      <c r="V48" s="150"/>
      <c r="W48" s="104"/>
      <c r="Z48" s="4"/>
    </row>
    <row r="49" spans="1:26" x14ac:dyDescent="0.25">
      <c r="A49" s="151" t="s">
        <v>102</v>
      </c>
      <c r="B49" s="130" t="s">
        <v>80</v>
      </c>
      <c r="C49" s="131">
        <v>12</v>
      </c>
      <c r="D49" s="132"/>
      <c r="E49" s="105"/>
      <c r="F49" s="150"/>
      <c r="G49" s="150"/>
      <c r="H49" s="150">
        <f>I49+J49</f>
        <v>12</v>
      </c>
      <c r="I49" s="3"/>
      <c r="J49" s="150">
        <f>K49+L49+M49+N49+O49</f>
        <v>12</v>
      </c>
      <c r="K49" s="150"/>
      <c r="L49" s="150"/>
      <c r="M49" s="150">
        <v>12</v>
      </c>
      <c r="N49" s="150"/>
      <c r="O49" s="150"/>
      <c r="P49" s="150"/>
      <c r="Q49" s="150"/>
      <c r="R49" s="150">
        <v>12</v>
      </c>
      <c r="S49" s="150"/>
      <c r="T49" s="150"/>
      <c r="U49" s="150"/>
      <c r="V49" s="150"/>
      <c r="W49" s="104"/>
      <c r="Z49" s="4"/>
    </row>
    <row r="50" spans="1:26" ht="17.25" customHeight="1" x14ac:dyDescent="0.25">
      <c r="A50" s="47" t="s">
        <v>86</v>
      </c>
      <c r="B50" s="121" t="s">
        <v>87</v>
      </c>
      <c r="C50" s="122">
        <f>C51+C52+C53</f>
        <v>82</v>
      </c>
      <c r="D50" s="123">
        <f>D51+D52+D53</f>
        <v>18</v>
      </c>
      <c r="E50" s="124"/>
      <c r="F50" s="48"/>
      <c r="G50" s="48">
        <v>4</v>
      </c>
      <c r="H50" s="48">
        <f>SUM(H51:H53)</f>
        <v>100</v>
      </c>
      <c r="I50" s="48">
        <f t="shared" ref="I50:V50" si="16">SUM(I51:I53)</f>
        <v>10</v>
      </c>
      <c r="J50" s="48">
        <f t="shared" si="16"/>
        <v>90</v>
      </c>
      <c r="K50" s="48">
        <f t="shared" si="16"/>
        <v>20</v>
      </c>
      <c r="L50" s="48">
        <f t="shared" si="16"/>
        <v>60</v>
      </c>
      <c r="M50" s="48">
        <f t="shared" si="16"/>
        <v>6</v>
      </c>
      <c r="N50" s="48">
        <f t="shared" si="16"/>
        <v>4</v>
      </c>
      <c r="O50" s="48">
        <f t="shared" si="16"/>
        <v>0</v>
      </c>
      <c r="P50" s="48">
        <f t="shared" si="16"/>
        <v>0</v>
      </c>
      <c r="Q50" s="48">
        <f t="shared" si="16"/>
        <v>0</v>
      </c>
      <c r="R50" s="48">
        <f t="shared" si="16"/>
        <v>0</v>
      </c>
      <c r="S50" s="48">
        <f t="shared" si="16"/>
        <v>0</v>
      </c>
      <c r="T50" s="48"/>
      <c r="U50" s="48"/>
      <c r="V50" s="48">
        <f t="shared" si="16"/>
        <v>90</v>
      </c>
      <c r="W50" s="157" t="s">
        <v>105</v>
      </c>
      <c r="Z50" s="4"/>
    </row>
    <row r="51" spans="1:26" x14ac:dyDescent="0.25">
      <c r="A51" s="151" t="s">
        <v>88</v>
      </c>
      <c r="B51" s="126" t="s">
        <v>213</v>
      </c>
      <c r="C51" s="117">
        <v>40</v>
      </c>
      <c r="D51" s="118">
        <v>18</v>
      </c>
      <c r="E51" s="105"/>
      <c r="F51" s="150"/>
      <c r="G51" s="150"/>
      <c r="H51" s="150">
        <f>I51+J51</f>
        <v>58</v>
      </c>
      <c r="I51" s="150">
        <v>10</v>
      </c>
      <c r="J51" s="150">
        <f>K51+L51+M51+N51+O51</f>
        <v>48</v>
      </c>
      <c r="K51" s="150">
        <v>20</v>
      </c>
      <c r="L51" s="150">
        <v>24</v>
      </c>
      <c r="M51" s="150"/>
      <c r="N51" s="150">
        <v>4</v>
      </c>
      <c r="O51" s="150"/>
      <c r="P51" s="150"/>
      <c r="Q51" s="150"/>
      <c r="R51" s="150"/>
      <c r="S51" s="150"/>
      <c r="T51" s="150"/>
      <c r="U51" s="150"/>
      <c r="V51" s="150">
        <f>J51</f>
        <v>48</v>
      </c>
      <c r="W51" s="104"/>
      <c r="Z51" s="4"/>
    </row>
    <row r="52" spans="1:26" x14ac:dyDescent="0.25">
      <c r="A52" s="151" t="s">
        <v>89</v>
      </c>
      <c r="B52" s="126" t="s">
        <v>77</v>
      </c>
      <c r="C52" s="117">
        <v>36</v>
      </c>
      <c r="D52" s="118"/>
      <c r="E52" s="105"/>
      <c r="F52" s="150"/>
      <c r="G52" s="150"/>
      <c r="H52" s="150">
        <f>I52+J52</f>
        <v>36</v>
      </c>
      <c r="I52" s="3"/>
      <c r="J52" s="150">
        <f>K52+L52+M52+N52+O52</f>
        <v>36</v>
      </c>
      <c r="K52" s="150"/>
      <c r="L52" s="150">
        <v>36</v>
      </c>
      <c r="M52" s="150"/>
      <c r="N52" s="150"/>
      <c r="O52" s="150"/>
      <c r="P52" s="150"/>
      <c r="Q52" s="150"/>
      <c r="R52" s="150"/>
      <c r="S52" s="150"/>
      <c r="T52" s="150"/>
      <c r="U52" s="150"/>
      <c r="V52" s="150">
        <f>J52</f>
        <v>36</v>
      </c>
      <c r="W52" s="104"/>
      <c r="Z52" s="4"/>
    </row>
    <row r="53" spans="1:26" x14ac:dyDescent="0.25">
      <c r="A53" s="151" t="s">
        <v>103</v>
      </c>
      <c r="B53" s="130" t="s">
        <v>80</v>
      </c>
      <c r="C53" s="131">
        <v>6</v>
      </c>
      <c r="D53" s="132"/>
      <c r="E53" s="105"/>
      <c r="F53" s="150"/>
      <c r="G53" s="150"/>
      <c r="H53" s="150">
        <f>I53+J53</f>
        <v>6</v>
      </c>
      <c r="I53" s="3"/>
      <c r="J53" s="150">
        <f>K53+L53+M53+N53+O53</f>
        <v>6</v>
      </c>
      <c r="K53" s="150"/>
      <c r="L53" s="150"/>
      <c r="M53" s="150">
        <v>6</v>
      </c>
      <c r="N53" s="150"/>
      <c r="O53" s="150"/>
      <c r="P53" s="150"/>
      <c r="Q53" s="150"/>
      <c r="R53" s="150"/>
      <c r="S53" s="150"/>
      <c r="T53" s="150"/>
      <c r="U53" s="150"/>
      <c r="V53" s="150">
        <f>J53</f>
        <v>6</v>
      </c>
      <c r="W53" s="104"/>
      <c r="Z53" s="4"/>
    </row>
    <row r="54" spans="1:26" s="39" customFormat="1" x14ac:dyDescent="0.25">
      <c r="A54" s="47" t="s">
        <v>91</v>
      </c>
      <c r="B54" s="133" t="s">
        <v>92</v>
      </c>
      <c r="C54" s="134">
        <f>C55+C56+C57+C58+C59</f>
        <v>228</v>
      </c>
      <c r="D54" s="135">
        <f>D55+D56+D57+D58+D59</f>
        <v>54</v>
      </c>
      <c r="E54" s="124"/>
      <c r="F54" s="48"/>
      <c r="G54" s="48">
        <v>3</v>
      </c>
      <c r="H54" s="48">
        <f>SUM(H55:H59)</f>
        <v>282</v>
      </c>
      <c r="I54" s="48">
        <f t="shared" ref="I54:T54" si="17">SUM(I55:I59)</f>
        <v>28</v>
      </c>
      <c r="J54" s="48">
        <f t="shared" si="17"/>
        <v>254</v>
      </c>
      <c r="K54" s="48">
        <f t="shared" si="17"/>
        <v>40</v>
      </c>
      <c r="L54" s="48">
        <f t="shared" si="17"/>
        <v>188</v>
      </c>
      <c r="M54" s="48">
        <f t="shared" si="17"/>
        <v>16</v>
      </c>
      <c r="N54" s="48">
        <f t="shared" si="17"/>
        <v>6</v>
      </c>
      <c r="O54" s="48">
        <f t="shared" si="17"/>
        <v>4</v>
      </c>
      <c r="P54" s="48">
        <f t="shared" si="17"/>
        <v>0</v>
      </c>
      <c r="Q54" s="48">
        <f t="shared" si="17"/>
        <v>0</v>
      </c>
      <c r="R54" s="48">
        <f t="shared" si="17"/>
        <v>0</v>
      </c>
      <c r="S54" s="48">
        <f t="shared" si="17"/>
        <v>0</v>
      </c>
      <c r="T54" s="48">
        <f t="shared" si="17"/>
        <v>254</v>
      </c>
      <c r="U54" s="48" t="s">
        <v>105</v>
      </c>
      <c r="V54" s="48"/>
      <c r="W54" s="157"/>
    </row>
    <row r="55" spans="1:26" s="39" customFormat="1" x14ac:dyDescent="0.25">
      <c r="A55" s="151" t="s">
        <v>93</v>
      </c>
      <c r="B55" s="112" t="s">
        <v>94</v>
      </c>
      <c r="C55" s="151">
        <v>54</v>
      </c>
      <c r="D55" s="104">
        <v>18</v>
      </c>
      <c r="E55" s="105"/>
      <c r="F55" s="150">
        <v>3</v>
      </c>
      <c r="G55" s="150"/>
      <c r="H55" s="150">
        <f>I55+J55</f>
        <v>72</v>
      </c>
      <c r="I55" s="150">
        <v>10</v>
      </c>
      <c r="J55" s="150">
        <f>K55+L55+M55+N55+O55</f>
        <v>62</v>
      </c>
      <c r="K55" s="150">
        <v>20</v>
      </c>
      <c r="L55" s="150">
        <v>38</v>
      </c>
      <c r="M55" s="150">
        <v>2</v>
      </c>
      <c r="N55" s="150">
        <v>2</v>
      </c>
      <c r="O55" s="150"/>
      <c r="P55" s="150"/>
      <c r="Q55" s="150"/>
      <c r="R55" s="150"/>
      <c r="S55" s="150"/>
      <c r="T55" s="150">
        <f>J55</f>
        <v>62</v>
      </c>
      <c r="U55" s="150" t="s">
        <v>107</v>
      </c>
      <c r="V55" s="150"/>
      <c r="W55" s="104"/>
    </row>
    <row r="56" spans="1:26" s="39" customFormat="1" x14ac:dyDescent="0.25">
      <c r="A56" s="151" t="s">
        <v>197</v>
      </c>
      <c r="B56" s="112" t="s">
        <v>95</v>
      </c>
      <c r="C56" s="151">
        <v>54</v>
      </c>
      <c r="D56" s="104">
        <v>36</v>
      </c>
      <c r="E56" s="105"/>
      <c r="F56" s="150">
        <v>3</v>
      </c>
      <c r="G56" s="150"/>
      <c r="H56" s="150">
        <f>I56+J56</f>
        <v>90</v>
      </c>
      <c r="I56" s="150">
        <v>18</v>
      </c>
      <c r="J56" s="150">
        <f>K56+L56+M56+N56+O56</f>
        <v>72</v>
      </c>
      <c r="K56" s="150">
        <v>20</v>
      </c>
      <c r="L56" s="150">
        <v>42</v>
      </c>
      <c r="M56" s="150">
        <v>2</v>
      </c>
      <c r="N56" s="150">
        <v>4</v>
      </c>
      <c r="O56" s="150">
        <v>4</v>
      </c>
      <c r="P56" s="150"/>
      <c r="Q56" s="150"/>
      <c r="R56" s="150"/>
      <c r="S56" s="150"/>
      <c r="T56" s="150">
        <f>J56</f>
        <v>72</v>
      </c>
      <c r="U56" s="150" t="s">
        <v>107</v>
      </c>
      <c r="V56" s="150"/>
      <c r="W56" s="104"/>
    </row>
    <row r="57" spans="1:26" s="39" customFormat="1" x14ac:dyDescent="0.25">
      <c r="A57" s="151" t="s">
        <v>96</v>
      </c>
      <c r="B57" s="112" t="s">
        <v>90</v>
      </c>
      <c r="C57" s="151">
        <v>36</v>
      </c>
      <c r="D57" s="104"/>
      <c r="E57" s="105"/>
      <c r="F57" s="150"/>
      <c r="G57" s="150"/>
      <c r="H57" s="150">
        <f>I57+J57</f>
        <v>36</v>
      </c>
      <c r="I57" s="150"/>
      <c r="J57" s="150">
        <f>K57+L57+M57+N57+O57</f>
        <v>36</v>
      </c>
      <c r="K57" s="150"/>
      <c r="L57" s="150">
        <v>36</v>
      </c>
      <c r="M57" s="150"/>
      <c r="N57" s="150"/>
      <c r="O57" s="150"/>
      <c r="P57" s="150"/>
      <c r="Q57" s="150"/>
      <c r="R57" s="150"/>
      <c r="S57" s="150"/>
      <c r="T57" s="150">
        <f>J57</f>
        <v>36</v>
      </c>
      <c r="U57" s="150"/>
      <c r="V57" s="150"/>
      <c r="W57" s="104"/>
    </row>
    <row r="58" spans="1:26" s="39" customFormat="1" x14ac:dyDescent="0.25">
      <c r="A58" s="151" t="s">
        <v>196</v>
      </c>
      <c r="B58" s="112" t="s">
        <v>79</v>
      </c>
      <c r="C58" s="151">
        <v>72</v>
      </c>
      <c r="D58" s="104"/>
      <c r="E58" s="105"/>
      <c r="F58" s="150"/>
      <c r="G58" s="150"/>
      <c r="H58" s="150">
        <f>I58+J58</f>
        <v>72</v>
      </c>
      <c r="I58" s="150"/>
      <c r="J58" s="150">
        <f>K58+L58+M58+N58+O58</f>
        <v>72</v>
      </c>
      <c r="K58" s="150"/>
      <c r="L58" s="150">
        <v>72</v>
      </c>
      <c r="M58" s="150"/>
      <c r="N58" s="150"/>
      <c r="O58" s="150"/>
      <c r="P58" s="150"/>
      <c r="Q58" s="150"/>
      <c r="R58" s="150"/>
      <c r="S58" s="150"/>
      <c r="T58" s="150">
        <f>J58</f>
        <v>72</v>
      </c>
      <c r="U58" s="150"/>
      <c r="V58" s="150"/>
      <c r="W58" s="104"/>
    </row>
    <row r="59" spans="1:26" s="39" customFormat="1" x14ac:dyDescent="0.25">
      <c r="A59" s="33" t="s">
        <v>104</v>
      </c>
      <c r="B59" s="112" t="s">
        <v>80</v>
      </c>
      <c r="C59" s="151">
        <v>12</v>
      </c>
      <c r="D59" s="104"/>
      <c r="E59" s="105"/>
      <c r="F59" s="150"/>
      <c r="G59" s="150"/>
      <c r="H59" s="150">
        <f>I59+J59</f>
        <v>12</v>
      </c>
      <c r="I59" s="150"/>
      <c r="J59" s="150">
        <f>K59+L59+M59+N59+O59</f>
        <v>12</v>
      </c>
      <c r="K59" s="150"/>
      <c r="L59" s="150"/>
      <c r="M59" s="150">
        <v>12</v>
      </c>
      <c r="N59" s="150"/>
      <c r="O59" s="150"/>
      <c r="P59" s="150"/>
      <c r="Q59" s="150"/>
      <c r="R59" s="150"/>
      <c r="S59" s="150"/>
      <c r="T59" s="150">
        <f>J59</f>
        <v>12</v>
      </c>
      <c r="U59" s="150"/>
      <c r="V59" s="150"/>
      <c r="W59" s="104"/>
    </row>
    <row r="60" spans="1:26" ht="30" x14ac:dyDescent="0.25">
      <c r="A60" s="47" t="s">
        <v>198</v>
      </c>
      <c r="B60" s="121" t="s">
        <v>109</v>
      </c>
      <c r="C60" s="122">
        <f>C61+C62+C63+C64</f>
        <v>120</v>
      </c>
      <c r="D60" s="123">
        <f>D61+D62+D63+D64</f>
        <v>66</v>
      </c>
      <c r="E60" s="124"/>
      <c r="F60" s="48"/>
      <c r="G60" s="48">
        <v>1</v>
      </c>
      <c r="H60" s="48">
        <f>SUM(H61:H64)</f>
        <v>186</v>
      </c>
      <c r="I60" s="48">
        <f t="shared" ref="I60:N60" si="18">SUM(I61:I64)</f>
        <v>14</v>
      </c>
      <c r="J60" s="48">
        <f t="shared" si="18"/>
        <v>172</v>
      </c>
      <c r="K60" s="48">
        <f t="shared" si="18"/>
        <v>12</v>
      </c>
      <c r="L60" s="48">
        <f>SUM(L61:L64)</f>
        <v>140</v>
      </c>
      <c r="M60" s="48">
        <f t="shared" si="18"/>
        <v>14</v>
      </c>
      <c r="N60" s="48">
        <f t="shared" si="18"/>
        <v>6</v>
      </c>
      <c r="O60" s="48">
        <f>SUM(O61:O64)</f>
        <v>0</v>
      </c>
      <c r="P60" s="48">
        <f t="shared" ref="P60:W60" si="19">SUM(P61:P64)</f>
        <v>172</v>
      </c>
      <c r="Q60" s="48" t="s">
        <v>105</v>
      </c>
      <c r="R60" s="48">
        <f t="shared" si="19"/>
        <v>0</v>
      </c>
      <c r="S60" s="48">
        <f t="shared" si="19"/>
        <v>0</v>
      </c>
      <c r="T60" s="48">
        <f t="shared" si="19"/>
        <v>0</v>
      </c>
      <c r="U60" s="48">
        <f t="shared" si="19"/>
        <v>0</v>
      </c>
      <c r="V60" s="48">
        <f t="shared" si="19"/>
        <v>0</v>
      </c>
      <c r="W60" s="157">
        <f t="shared" si="19"/>
        <v>0</v>
      </c>
    </row>
    <row r="61" spans="1:26" x14ac:dyDescent="0.25">
      <c r="A61" s="151" t="s">
        <v>199</v>
      </c>
      <c r="B61" s="112" t="s">
        <v>214</v>
      </c>
      <c r="C61" s="151"/>
      <c r="D61" s="104">
        <v>66</v>
      </c>
      <c r="E61" s="105"/>
      <c r="F61" s="150">
        <v>1</v>
      </c>
      <c r="G61" s="150"/>
      <c r="H61" s="150">
        <f>I61+J61</f>
        <v>66</v>
      </c>
      <c r="I61" s="150">
        <v>14</v>
      </c>
      <c r="J61" s="150">
        <f>K61+L61+M61+N61+O61</f>
        <v>52</v>
      </c>
      <c r="K61" s="150">
        <v>12</v>
      </c>
      <c r="L61" s="150">
        <v>32</v>
      </c>
      <c r="M61" s="150">
        <v>2</v>
      </c>
      <c r="N61" s="150">
        <v>6</v>
      </c>
      <c r="O61" s="150"/>
      <c r="P61" s="150">
        <f>J61</f>
        <v>52</v>
      </c>
      <c r="Q61" s="150" t="s">
        <v>107</v>
      </c>
      <c r="R61" s="150"/>
      <c r="S61" s="150"/>
      <c r="T61" s="150"/>
      <c r="U61" s="150"/>
      <c r="V61" s="150"/>
      <c r="W61" s="104"/>
    </row>
    <row r="62" spans="1:26" x14ac:dyDescent="0.25">
      <c r="A62" s="151" t="s">
        <v>200</v>
      </c>
      <c r="B62" s="112" t="s">
        <v>90</v>
      </c>
      <c r="C62" s="151">
        <v>36</v>
      </c>
      <c r="D62" s="104"/>
      <c r="E62" s="105"/>
      <c r="F62" s="150"/>
      <c r="G62" s="150"/>
      <c r="H62" s="150">
        <f>I62+J62</f>
        <v>36</v>
      </c>
      <c r="I62" s="150"/>
      <c r="J62" s="150">
        <f>K62+L62+M62+N62+O62</f>
        <v>36</v>
      </c>
      <c r="K62" s="150"/>
      <c r="L62" s="150">
        <v>36</v>
      </c>
      <c r="M62" s="150"/>
      <c r="N62" s="150"/>
      <c r="O62" s="150"/>
      <c r="P62" s="150">
        <f>J62</f>
        <v>36</v>
      </c>
      <c r="Q62" s="150"/>
      <c r="R62" s="150"/>
      <c r="S62" s="150"/>
      <c r="T62" s="150"/>
      <c r="U62" s="150"/>
      <c r="V62" s="150"/>
      <c r="W62" s="104"/>
    </row>
    <row r="63" spans="1:26" x14ac:dyDescent="0.25">
      <c r="A63" s="151" t="s">
        <v>201</v>
      </c>
      <c r="B63" s="112" t="s">
        <v>79</v>
      </c>
      <c r="C63" s="151">
        <v>72</v>
      </c>
      <c r="D63" s="104"/>
      <c r="E63" s="105"/>
      <c r="F63" s="150"/>
      <c r="G63" s="150"/>
      <c r="H63" s="150">
        <f>I63+J63</f>
        <v>72</v>
      </c>
      <c r="I63" s="150"/>
      <c r="J63" s="150">
        <f>K63+L63+M63+N63+O63</f>
        <v>72</v>
      </c>
      <c r="K63" s="150"/>
      <c r="L63" s="150">
        <v>72</v>
      </c>
      <c r="M63" s="150"/>
      <c r="N63" s="150"/>
      <c r="O63" s="150"/>
      <c r="P63" s="150">
        <f>J63</f>
        <v>72</v>
      </c>
      <c r="Q63" s="150"/>
      <c r="R63" s="150"/>
      <c r="S63" s="150"/>
      <c r="T63" s="150"/>
      <c r="U63" s="150"/>
      <c r="V63" s="150"/>
      <c r="W63" s="104"/>
    </row>
    <row r="64" spans="1:26" x14ac:dyDescent="0.25">
      <c r="A64" s="151" t="s">
        <v>202</v>
      </c>
      <c r="B64" s="112" t="s">
        <v>97</v>
      </c>
      <c r="C64" s="151">
        <v>12</v>
      </c>
      <c r="D64" s="104"/>
      <c r="E64" s="105"/>
      <c r="F64" s="150"/>
      <c r="G64" s="150"/>
      <c r="H64" s="150">
        <f>I64+J64</f>
        <v>12</v>
      </c>
      <c r="I64" s="150"/>
      <c r="J64" s="150">
        <f>K64+L64+M64+N64+O64</f>
        <v>12</v>
      </c>
      <c r="K64" s="150"/>
      <c r="L64" s="150"/>
      <c r="M64" s="150">
        <v>12</v>
      </c>
      <c r="N64" s="150"/>
      <c r="O64" s="150"/>
      <c r="P64" s="150">
        <f>J64</f>
        <v>12</v>
      </c>
      <c r="Q64" s="150"/>
      <c r="R64" s="150"/>
      <c r="S64" s="150"/>
      <c r="T64" s="150"/>
      <c r="U64" s="150"/>
      <c r="V64" s="150"/>
      <c r="W64" s="104"/>
    </row>
    <row r="65" spans="1:26" ht="13.5" customHeight="1" x14ac:dyDescent="0.25">
      <c r="A65" s="151"/>
      <c r="B65" s="112"/>
      <c r="C65" s="151"/>
      <c r="D65" s="104"/>
      <c r="E65" s="105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04"/>
    </row>
    <row r="66" spans="1:26" x14ac:dyDescent="0.25">
      <c r="A66" s="43" t="s">
        <v>242</v>
      </c>
      <c r="B66" s="136" t="s">
        <v>250</v>
      </c>
      <c r="C66" s="137">
        <v>144</v>
      </c>
      <c r="D66" s="138"/>
      <c r="E66" s="113"/>
      <c r="F66" s="44"/>
      <c r="G66" s="44"/>
      <c r="H66" s="45">
        <f>I66+J66</f>
        <v>144</v>
      </c>
      <c r="I66" s="45"/>
      <c r="J66" s="46">
        <f>K66+L66+M66+N66+O66</f>
        <v>144</v>
      </c>
      <c r="K66" s="44"/>
      <c r="L66" s="44">
        <v>144</v>
      </c>
      <c r="M66" s="44"/>
      <c r="N66" s="44"/>
      <c r="O66" s="44"/>
      <c r="P66" s="44"/>
      <c r="Q66" s="44"/>
      <c r="R66" s="44"/>
      <c r="S66" s="44"/>
      <c r="T66" s="44"/>
      <c r="U66" s="44"/>
      <c r="V66" s="44">
        <v>144</v>
      </c>
      <c r="W66" s="158"/>
      <c r="Z66" s="4"/>
    </row>
    <row r="67" spans="1:26" ht="28.5" x14ac:dyDescent="0.25">
      <c r="A67" s="43" t="s">
        <v>243</v>
      </c>
      <c r="B67" s="139" t="s">
        <v>215</v>
      </c>
      <c r="C67" s="140">
        <v>216</v>
      </c>
      <c r="D67" s="141"/>
      <c r="E67" s="113"/>
      <c r="F67" s="44"/>
      <c r="G67" s="44"/>
      <c r="H67" s="44">
        <v>216</v>
      </c>
      <c r="I67" s="44"/>
      <c r="J67" s="44">
        <v>216</v>
      </c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>
        <v>216</v>
      </c>
      <c r="W67" s="158"/>
      <c r="Z67" s="4"/>
    </row>
    <row r="68" spans="1:26" x14ac:dyDescent="0.25">
      <c r="A68" s="144" t="s">
        <v>244</v>
      </c>
      <c r="B68" s="143" t="s">
        <v>237</v>
      </c>
      <c r="C68" s="144"/>
      <c r="D68" s="145"/>
      <c r="E68" s="146"/>
      <c r="F68" s="142"/>
      <c r="G68" s="142"/>
      <c r="H68" s="147">
        <f>SUM(H69:H72)</f>
        <v>160</v>
      </c>
      <c r="I68" s="147">
        <f t="shared" ref="I68:M68" si="20">SUM(I69:I72)</f>
        <v>16</v>
      </c>
      <c r="J68" s="147">
        <f t="shared" si="20"/>
        <v>144</v>
      </c>
      <c r="K68" s="147">
        <f t="shared" si="20"/>
        <v>40</v>
      </c>
      <c r="L68" s="147">
        <f t="shared" si="20"/>
        <v>96</v>
      </c>
      <c r="M68" s="147">
        <f t="shared" si="20"/>
        <v>8</v>
      </c>
      <c r="N68" s="142"/>
      <c r="O68" s="142"/>
      <c r="P68" s="142"/>
      <c r="Q68" s="142"/>
      <c r="R68" s="142"/>
      <c r="S68" s="142"/>
      <c r="T68" s="142"/>
      <c r="U68" s="142"/>
      <c r="V68" s="142"/>
      <c r="W68" s="145"/>
    </row>
    <row r="69" spans="1:26" x14ac:dyDescent="0.25">
      <c r="A69" s="151" t="s">
        <v>238</v>
      </c>
      <c r="B69" s="112" t="s">
        <v>245</v>
      </c>
      <c r="C69" s="151"/>
      <c r="D69" s="104"/>
      <c r="E69" s="105"/>
      <c r="F69" s="150">
        <v>2</v>
      </c>
      <c r="G69" s="150"/>
      <c r="H69" s="148">
        <v>40</v>
      </c>
      <c r="I69" s="148">
        <v>4</v>
      </c>
      <c r="J69" s="148">
        <v>36</v>
      </c>
      <c r="K69" s="148">
        <v>10</v>
      </c>
      <c r="L69" s="148">
        <v>24</v>
      </c>
      <c r="M69" s="148">
        <v>2</v>
      </c>
      <c r="N69" s="150"/>
      <c r="O69" s="150"/>
      <c r="P69" s="150"/>
      <c r="Q69" s="150"/>
      <c r="R69" s="150">
        <v>36</v>
      </c>
      <c r="S69" s="150" t="s">
        <v>107</v>
      </c>
      <c r="T69" s="150"/>
      <c r="U69" s="150"/>
      <c r="V69" s="150"/>
      <c r="W69" s="104"/>
    </row>
    <row r="70" spans="1:26" x14ac:dyDescent="0.25">
      <c r="A70" s="151" t="s">
        <v>239</v>
      </c>
      <c r="B70" s="112" t="s">
        <v>246</v>
      </c>
      <c r="C70" s="151"/>
      <c r="D70" s="104"/>
      <c r="E70" s="105"/>
      <c r="F70" s="150">
        <v>3</v>
      </c>
      <c r="G70" s="150"/>
      <c r="H70" s="149">
        <v>40</v>
      </c>
      <c r="I70" s="149">
        <v>4</v>
      </c>
      <c r="J70" s="149">
        <v>36</v>
      </c>
      <c r="K70" s="149">
        <v>10</v>
      </c>
      <c r="L70" s="149">
        <v>24</v>
      </c>
      <c r="M70" s="149">
        <v>2</v>
      </c>
      <c r="N70" s="150"/>
      <c r="O70" s="150"/>
      <c r="P70" s="150"/>
      <c r="Q70" s="150"/>
      <c r="R70" s="150"/>
      <c r="S70" s="150"/>
      <c r="T70" s="150">
        <v>36</v>
      </c>
      <c r="U70" s="150" t="s">
        <v>107</v>
      </c>
      <c r="V70" s="150"/>
      <c r="W70" s="104"/>
    </row>
    <row r="71" spans="1:26" x14ac:dyDescent="0.25">
      <c r="A71" s="151" t="s">
        <v>240</v>
      </c>
      <c r="B71" s="112" t="s">
        <v>247</v>
      </c>
      <c r="C71" s="151"/>
      <c r="D71" s="104"/>
      <c r="E71" s="105"/>
      <c r="F71" s="150">
        <v>4</v>
      </c>
      <c r="G71" s="150"/>
      <c r="H71" s="149">
        <v>40</v>
      </c>
      <c r="I71" s="149">
        <v>4</v>
      </c>
      <c r="J71" s="149">
        <v>36</v>
      </c>
      <c r="K71" s="149">
        <v>10</v>
      </c>
      <c r="L71" s="149">
        <v>24</v>
      </c>
      <c r="M71" s="149">
        <v>2</v>
      </c>
      <c r="N71" s="150"/>
      <c r="O71" s="150"/>
      <c r="P71" s="150"/>
      <c r="Q71" s="150"/>
      <c r="R71" s="150"/>
      <c r="S71" s="150"/>
      <c r="T71" s="150"/>
      <c r="U71" s="150"/>
      <c r="V71" s="150">
        <v>36</v>
      </c>
      <c r="W71" s="104" t="s">
        <v>107</v>
      </c>
    </row>
    <row r="72" spans="1:26" x14ac:dyDescent="0.25">
      <c r="A72" s="170" t="s">
        <v>241</v>
      </c>
      <c r="B72" s="112" t="s">
        <v>248</v>
      </c>
      <c r="C72" s="174"/>
      <c r="D72" s="175"/>
      <c r="E72" s="105"/>
      <c r="F72" s="171">
        <v>1</v>
      </c>
      <c r="G72" s="171"/>
      <c r="H72" s="149">
        <v>40</v>
      </c>
      <c r="I72" s="149">
        <v>4</v>
      </c>
      <c r="J72" s="149">
        <v>36</v>
      </c>
      <c r="K72" s="149">
        <v>10</v>
      </c>
      <c r="L72" s="149">
        <v>24</v>
      </c>
      <c r="M72" s="149">
        <v>2</v>
      </c>
      <c r="N72" s="171"/>
      <c r="O72" s="171"/>
      <c r="P72" s="171">
        <v>36</v>
      </c>
      <c r="Q72" s="171" t="s">
        <v>107</v>
      </c>
      <c r="R72" s="171"/>
      <c r="S72" s="171"/>
      <c r="T72" s="171"/>
      <c r="U72" s="171"/>
      <c r="V72" s="171"/>
      <c r="W72" s="172"/>
    </row>
    <row r="73" spans="1:26" x14ac:dyDescent="0.25">
      <c r="A73" s="144" t="s">
        <v>256</v>
      </c>
      <c r="B73" s="143" t="s">
        <v>258</v>
      </c>
      <c r="C73" s="144"/>
      <c r="D73" s="145"/>
      <c r="E73" s="146"/>
      <c r="F73" s="142"/>
      <c r="G73" s="142"/>
      <c r="H73" s="147">
        <f>SUM(H74:H77)</f>
        <v>36</v>
      </c>
      <c r="I73" s="147">
        <f t="shared" ref="I73:M73" si="21">SUM(I74:I77)</f>
        <v>6</v>
      </c>
      <c r="J73" s="147">
        <f t="shared" si="21"/>
        <v>28</v>
      </c>
      <c r="K73" s="147">
        <f t="shared" si="21"/>
        <v>12</v>
      </c>
      <c r="L73" s="147">
        <f t="shared" si="21"/>
        <v>16</v>
      </c>
      <c r="M73" s="147">
        <f t="shared" si="21"/>
        <v>2</v>
      </c>
      <c r="N73" s="142"/>
      <c r="O73" s="142"/>
      <c r="P73" s="142"/>
      <c r="Q73" s="142"/>
      <c r="R73" s="142"/>
      <c r="S73" s="142"/>
      <c r="T73" s="142"/>
      <c r="U73" s="142"/>
      <c r="V73" s="142"/>
      <c r="W73" s="145"/>
    </row>
    <row r="74" spans="1:26" ht="15.75" thickBot="1" x14ac:dyDescent="0.3">
      <c r="A74" s="159" t="s">
        <v>257</v>
      </c>
      <c r="B74" s="160" t="s">
        <v>259</v>
      </c>
      <c r="C74" s="159"/>
      <c r="D74" s="163"/>
      <c r="E74" s="161"/>
      <c r="F74" s="162">
        <v>4</v>
      </c>
      <c r="G74" s="162"/>
      <c r="H74" s="176">
        <v>36</v>
      </c>
      <c r="I74" s="176">
        <v>6</v>
      </c>
      <c r="J74" s="176">
        <v>28</v>
      </c>
      <c r="K74" s="176">
        <v>12</v>
      </c>
      <c r="L74" s="176">
        <v>16</v>
      </c>
      <c r="M74" s="176">
        <v>2</v>
      </c>
      <c r="N74" s="162"/>
      <c r="O74" s="162"/>
      <c r="P74" s="162"/>
      <c r="Q74" s="162"/>
      <c r="R74" s="162"/>
      <c r="S74" s="162"/>
      <c r="T74" s="162"/>
      <c r="U74" s="162"/>
      <c r="V74" s="162">
        <v>28</v>
      </c>
      <c r="W74" s="163" t="s">
        <v>107</v>
      </c>
    </row>
    <row r="75" spans="1:26" x14ac:dyDescent="0.25">
      <c r="B75" s="5"/>
      <c r="C75" s="5"/>
      <c r="D75" s="5"/>
      <c r="I75" s="4"/>
      <c r="J75" s="4"/>
    </row>
    <row r="76" spans="1:26" x14ac:dyDescent="0.25">
      <c r="B76" s="5"/>
      <c r="C76" s="5"/>
      <c r="D76" s="5"/>
    </row>
    <row r="77" spans="1:26" x14ac:dyDescent="0.25">
      <c r="B77" s="5"/>
      <c r="C77" s="5"/>
      <c r="D77" s="5"/>
    </row>
    <row r="78" spans="1:26" x14ac:dyDescent="0.25">
      <c r="B78" s="5"/>
      <c r="C78" s="5"/>
      <c r="D78" s="5"/>
    </row>
    <row r="79" spans="1:26" x14ac:dyDescent="0.25">
      <c r="B79" s="5"/>
      <c r="C79" s="5"/>
      <c r="D79" s="5"/>
    </row>
    <row r="80" spans="1:26" x14ac:dyDescent="0.25">
      <c r="B80" s="5"/>
      <c r="C80" s="5"/>
      <c r="D80" s="5"/>
    </row>
    <row r="81" spans="2:4" x14ac:dyDescent="0.25">
      <c r="B81" s="5"/>
      <c r="C81" s="5"/>
      <c r="D81" s="5"/>
    </row>
    <row r="82" spans="2:4" x14ac:dyDescent="0.25">
      <c r="B82" s="5"/>
      <c r="C82" s="5"/>
      <c r="D82" s="5"/>
    </row>
    <row r="83" spans="2:4" x14ac:dyDescent="0.25">
      <c r="B83" s="5"/>
      <c r="C83" s="5"/>
      <c r="D83" s="5"/>
    </row>
    <row r="84" spans="2:4" x14ac:dyDescent="0.25">
      <c r="B84" s="5"/>
      <c r="C84" s="5"/>
      <c r="D84" s="5"/>
    </row>
    <row r="85" spans="2:4" x14ac:dyDescent="0.25">
      <c r="B85" s="5"/>
      <c r="C85" s="5"/>
      <c r="D85" s="5"/>
    </row>
    <row r="86" spans="2:4" x14ac:dyDescent="0.25">
      <c r="B86" s="5"/>
      <c r="C86" s="5"/>
      <c r="D86" s="5"/>
    </row>
    <row r="87" spans="2:4" x14ac:dyDescent="0.25">
      <c r="B87" s="5"/>
      <c r="C87" s="5"/>
      <c r="D87" s="5"/>
    </row>
    <row r="88" spans="2:4" x14ac:dyDescent="0.25">
      <c r="B88" s="5"/>
      <c r="C88" s="5"/>
      <c r="D88" s="5"/>
    </row>
    <row r="89" spans="2:4" x14ac:dyDescent="0.25">
      <c r="B89" s="5"/>
      <c r="C89" s="5"/>
      <c r="D89" s="5"/>
    </row>
    <row r="90" spans="2:4" x14ac:dyDescent="0.25">
      <c r="B90" s="5"/>
      <c r="C90" s="5"/>
      <c r="D90" s="5"/>
    </row>
    <row r="91" spans="2:4" x14ac:dyDescent="0.25">
      <c r="B91" s="5"/>
      <c r="C91" s="5"/>
      <c r="D91" s="5"/>
    </row>
    <row r="92" spans="2:4" x14ac:dyDescent="0.25">
      <c r="B92" s="5"/>
      <c r="C92" s="5"/>
      <c r="D92" s="5"/>
    </row>
    <row r="93" spans="2:4" x14ac:dyDescent="0.25">
      <c r="B93" s="5"/>
      <c r="C93" s="5"/>
      <c r="D93" s="5"/>
    </row>
    <row r="94" spans="2:4" x14ac:dyDescent="0.25">
      <c r="B94" s="5"/>
      <c r="C94" s="5"/>
      <c r="D94" s="5"/>
    </row>
    <row r="95" spans="2:4" x14ac:dyDescent="0.25">
      <c r="B95" s="5"/>
      <c r="C95" s="5"/>
      <c r="D95" s="5"/>
    </row>
    <row r="96" spans="2:4" x14ac:dyDescent="0.25">
      <c r="B96" s="5"/>
      <c r="C96" s="5"/>
      <c r="D96" s="5"/>
    </row>
    <row r="97" spans="2:4" x14ac:dyDescent="0.25">
      <c r="B97" s="5"/>
      <c r="C97" s="5"/>
      <c r="D97" s="5"/>
    </row>
    <row r="98" spans="2:4" x14ac:dyDescent="0.25">
      <c r="B98" s="5"/>
      <c r="C98" s="5"/>
      <c r="D98" s="5"/>
    </row>
    <row r="99" spans="2:4" x14ac:dyDescent="0.25">
      <c r="B99" s="5"/>
      <c r="C99" s="5"/>
      <c r="D99" s="5"/>
    </row>
    <row r="100" spans="2:4" x14ac:dyDescent="0.25">
      <c r="B100" s="5"/>
      <c r="C100" s="5"/>
      <c r="D100" s="5"/>
    </row>
    <row r="101" spans="2:4" x14ac:dyDescent="0.25">
      <c r="B101" s="5"/>
      <c r="C101" s="5"/>
      <c r="D101" s="5"/>
    </row>
    <row r="102" spans="2:4" x14ac:dyDescent="0.25">
      <c r="B102" s="5"/>
      <c r="C102" s="5"/>
      <c r="D102" s="5"/>
    </row>
    <row r="103" spans="2:4" x14ac:dyDescent="0.25">
      <c r="B103" s="5"/>
      <c r="C103" s="5"/>
      <c r="D103" s="5"/>
    </row>
  </sheetData>
  <mergeCells count="35">
    <mergeCell ref="P1:W1"/>
    <mergeCell ref="R5:R6"/>
    <mergeCell ref="S5:S6"/>
    <mergeCell ref="T5:T6"/>
    <mergeCell ref="U5:U6"/>
    <mergeCell ref="V5:V6"/>
    <mergeCell ref="W5:W6"/>
    <mergeCell ref="P5:P6"/>
    <mergeCell ref="Q5:Q6"/>
    <mergeCell ref="P3:Q4"/>
    <mergeCell ref="R3:S4"/>
    <mergeCell ref="T3:U4"/>
    <mergeCell ref="V3:W4"/>
    <mergeCell ref="P2:S2"/>
    <mergeCell ref="T2:W2"/>
    <mergeCell ref="A1:A6"/>
    <mergeCell ref="B1:B6"/>
    <mergeCell ref="C1:D2"/>
    <mergeCell ref="E1:G1"/>
    <mergeCell ref="H1:H6"/>
    <mergeCell ref="E2:E6"/>
    <mergeCell ref="F2:F6"/>
    <mergeCell ref="G2:G6"/>
    <mergeCell ref="I1:O1"/>
    <mergeCell ref="C3:C6"/>
    <mergeCell ref="D3:D6"/>
    <mergeCell ref="N5:N6"/>
    <mergeCell ref="O5:O6"/>
    <mergeCell ref="I2:I6"/>
    <mergeCell ref="J2:O3"/>
    <mergeCell ref="J4:J6"/>
    <mergeCell ref="K4:O4"/>
    <mergeCell ref="K5:K6"/>
    <mergeCell ref="L5:L6"/>
    <mergeCell ref="M5:M6"/>
  </mergeCells>
  <printOptions horizontalCentered="1"/>
  <pageMargins left="0.43307086614173229" right="0.23622047244094491" top="0.35433070866141736" bottom="0.35433070866141736" header="0" footer="0"/>
  <pageSetup paperSize="9" scale="58" fitToHeight="0" orientation="landscape" r:id="rId1"/>
  <rowBreaks count="1" manualBreakCount="1">
    <brk id="53" max="16383" man="1"/>
  </rowBreaks>
  <ignoredErrors>
    <ignoredError sqref="D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График</vt:lpstr>
      <vt:lpstr>38.02.01 Экономика и БУ</vt:lpstr>
      <vt:lpstr>'38.02.01 Экономика и БУ'!Заголовки_для_печати</vt:lpstr>
      <vt:lpstr>График!Область_печати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2021-06-19T12:16:01Z</cp:lastPrinted>
  <dcterms:created xsi:type="dcterms:W3CDTF">2018-09-12T11:28:06Z</dcterms:created>
  <dcterms:modified xsi:type="dcterms:W3CDTF">2024-07-12T12:58:52Z</dcterms:modified>
</cp:coreProperties>
</file>